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rial\Documents\EVA\Rozpočty 2025\OSTAT - oprava říms Hluboká 8 Ji\"/>
    </mc:Choice>
  </mc:AlternateContent>
  <bookViews>
    <workbookView xWindow="0" yWindow="0" windowWidth="0" windowHeight="0"/>
  </bookViews>
  <sheets>
    <sheet name="Rekapitulace stavby" sheetId="1" r:id="rId1"/>
    <sheet name="OSTAT-12801 - oprava říms..." sheetId="2" r:id="rId2"/>
    <sheet name="OSTAT-12802 - oprava říms..." sheetId="3" r:id="rId3"/>
    <sheet name="OSTAT-12803 - oprava říms..." sheetId="4" r:id="rId4"/>
    <sheet name="OSTAT-12804 - vedlejší a 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'OSTAT-12801 - oprava říms...'!$C$88:$K$184</definedName>
    <definedName name="_xlnm.Print_Area" localSheetId="1">'OSTAT-12801 - oprava říms...'!$C$4:$J$39,'OSTAT-12801 - oprava říms...'!$C$45:$J$70,'OSTAT-12801 - oprava říms...'!$C$76:$K$184</definedName>
    <definedName name="_xlnm.Print_Titles" localSheetId="1">'OSTAT-12801 - oprava říms...'!$88:$88</definedName>
    <definedName name="_xlnm._FilterDatabase" localSheetId="2" hidden="1">'OSTAT-12802 - oprava říms...'!$C$83:$K$129</definedName>
    <definedName name="_xlnm.Print_Area" localSheetId="2">'OSTAT-12802 - oprava říms...'!$C$4:$J$39,'OSTAT-12802 - oprava říms...'!$C$45:$J$65,'OSTAT-12802 - oprava říms...'!$C$71:$K$129</definedName>
    <definedName name="_xlnm.Print_Titles" localSheetId="2">'OSTAT-12802 - oprava říms...'!$83:$83</definedName>
    <definedName name="_xlnm._FilterDatabase" localSheetId="3" hidden="1">'OSTAT-12803 - oprava říms...'!$C$83:$K$129</definedName>
    <definedName name="_xlnm.Print_Area" localSheetId="3">'OSTAT-12803 - oprava říms...'!$C$4:$J$39,'OSTAT-12803 - oprava říms...'!$C$45:$J$65,'OSTAT-12803 - oprava říms...'!$C$71:$K$129</definedName>
    <definedName name="_xlnm.Print_Titles" localSheetId="3">'OSTAT-12803 - oprava říms...'!$83:$83</definedName>
    <definedName name="_xlnm._FilterDatabase" localSheetId="4" hidden="1">'OSTAT-12804 - vedlejší a ...'!$C$80:$K$102</definedName>
    <definedName name="_xlnm.Print_Area" localSheetId="4">'OSTAT-12804 - vedlejší a ...'!$C$4:$J$39,'OSTAT-12804 - vedlejší a ...'!$C$45:$J$62,'OSTAT-12804 - vedlejší a ...'!$C$68:$K$102</definedName>
    <definedName name="_xlnm.Print_Titles" localSheetId="4">'OSTAT-12804 - vedlejší a ...'!$80:$80</definedName>
    <definedName name="_xlnm.Print_Area" localSheetId="5">'Seznam figur'!$C$4:$G$65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2"/>
  <c r="BH92"/>
  <c r="BG92"/>
  <c r="BF92"/>
  <c r="T92"/>
  <c r="R92"/>
  <c r="P92"/>
  <c r="BI84"/>
  <c r="BH84"/>
  <c r="BG84"/>
  <c r="BF84"/>
  <c r="T84"/>
  <c r="R84"/>
  <c r="P84"/>
  <c r="F77"/>
  <c r="F75"/>
  <c r="E73"/>
  <c r="F54"/>
  <c r="F52"/>
  <c r="E50"/>
  <c r="J24"/>
  <c r="E24"/>
  <c r="J78"/>
  <c r="J23"/>
  <c r="J21"/>
  <c r="E21"/>
  <c r="J77"/>
  <c r="J20"/>
  <c r="J18"/>
  <c r="E18"/>
  <c r="F55"/>
  <c r="J17"/>
  <c r="J12"/>
  <c r="J75"/>
  <c r="E7"/>
  <c r="E71"/>
  <c i="4" r="J37"/>
  <c r="J36"/>
  <c i="1" r="AY57"/>
  <c i="4" r="J35"/>
  <c i="1" r="AX57"/>
  <c i="4" r="BI128"/>
  <c r="BH128"/>
  <c r="BG128"/>
  <c r="BF128"/>
  <c r="T128"/>
  <c r="T127"/>
  <c r="R128"/>
  <c r="R127"/>
  <c r="P128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5"/>
  <c r="BH105"/>
  <c r="BG105"/>
  <c r="BF105"/>
  <c r="T105"/>
  <c r="T104"/>
  <c r="R105"/>
  <c r="R104"/>
  <c r="P105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F80"/>
  <c r="F78"/>
  <c r="E76"/>
  <c r="F54"/>
  <c r="F52"/>
  <c r="E50"/>
  <c r="J24"/>
  <c r="E24"/>
  <c r="J81"/>
  <c r="J23"/>
  <c r="J21"/>
  <c r="E21"/>
  <c r="J54"/>
  <c r="J20"/>
  <c r="J18"/>
  <c r="E18"/>
  <c r="F55"/>
  <c r="J17"/>
  <c r="J12"/>
  <c r="J78"/>
  <c r="E7"/>
  <c r="E48"/>
  <c i="3" r="J37"/>
  <c r="J36"/>
  <c i="1" r="AY56"/>
  <c i="3" r="J35"/>
  <c i="1" r="AX56"/>
  <c i="3" r="BI128"/>
  <c r="BH128"/>
  <c r="BG128"/>
  <c r="BF128"/>
  <c r="T128"/>
  <c r="T127"/>
  <c r="R128"/>
  <c r="R127"/>
  <c r="P128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5"/>
  <c r="BH105"/>
  <c r="BG105"/>
  <c r="BF105"/>
  <c r="T105"/>
  <c r="T104"/>
  <c r="R105"/>
  <c r="R104"/>
  <c r="P105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F80"/>
  <c r="F78"/>
  <c r="E76"/>
  <c r="F54"/>
  <c r="F52"/>
  <c r="E50"/>
  <c r="J24"/>
  <c r="E24"/>
  <c r="J81"/>
  <c r="J23"/>
  <c r="J21"/>
  <c r="E21"/>
  <c r="J54"/>
  <c r="J20"/>
  <c r="J18"/>
  <c r="E18"/>
  <c r="F81"/>
  <c r="J17"/>
  <c r="J12"/>
  <c r="J52"/>
  <c r="E7"/>
  <c r="E74"/>
  <c i="2" r="J114"/>
  <c r="J37"/>
  <c r="J36"/>
  <c i="1" r="AY55"/>
  <c i="2" r="J35"/>
  <c i="1" r="AX55"/>
  <c i="2"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T164"/>
  <c r="R165"/>
  <c r="R164"/>
  <c r="P165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J6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2"/>
  <c r="BH92"/>
  <c r="BG92"/>
  <c r="BF92"/>
  <c r="T92"/>
  <c r="R92"/>
  <c r="P92"/>
  <c r="F85"/>
  <c r="F83"/>
  <c r="E81"/>
  <c r="F54"/>
  <c r="F52"/>
  <c r="E50"/>
  <c r="J24"/>
  <c r="E24"/>
  <c r="J55"/>
  <c r="J23"/>
  <c r="J21"/>
  <c r="E21"/>
  <c r="J85"/>
  <c r="J20"/>
  <c r="J18"/>
  <c r="E18"/>
  <c r="F55"/>
  <c r="J17"/>
  <c r="J12"/>
  <c r="J83"/>
  <c r="E7"/>
  <c r="E48"/>
  <c i="1" r="L50"/>
  <c r="AM50"/>
  <c r="AM49"/>
  <c r="L49"/>
  <c r="AM47"/>
  <c r="L47"/>
  <c r="L45"/>
  <c r="L44"/>
  <c i="2" r="J126"/>
  <c r="BK165"/>
  <c r="J153"/>
  <c r="J169"/>
  <c r="J103"/>
  <c i="3" r="BK124"/>
  <c i="4" r="J116"/>
  <c r="BK87"/>
  <c i="5" r="BK99"/>
  <c i="2" r="BK136"/>
  <c r="J136"/>
  <c r="BK126"/>
  <c i="3" r="BK128"/>
  <c r="BK116"/>
  <c i="4" r="BK111"/>
  <c i="5" r="J92"/>
  <c i="2" r="BK109"/>
  <c i="1" r="AS54"/>
  <c i="3" r="BK105"/>
  <c i="4" r="BK96"/>
  <c i="5" r="BK84"/>
  <c i="2" r="BK148"/>
  <c r="BK142"/>
  <c r="J100"/>
  <c i="3" r="BK121"/>
  <c r="BK87"/>
  <c i="4" r="J93"/>
  <c r="BK99"/>
  <c i="2" r="BK150"/>
  <c r="J150"/>
  <c r="J183"/>
  <c r="BK116"/>
  <c i="3" r="J93"/>
  <c r="BK111"/>
  <c i="4" r="J90"/>
  <c r="J111"/>
  <c i="2" r="BK153"/>
  <c r="J161"/>
  <c r="J142"/>
  <c r="BK161"/>
  <c i="3" r="J119"/>
  <c i="4" r="BK119"/>
  <c r="BK128"/>
  <c i="2" r="J138"/>
  <c r="J172"/>
  <c r="J179"/>
  <c r="J92"/>
  <c i="3" r="J124"/>
  <c i="4" r="BK124"/>
  <c r="J105"/>
  <c i="5" r="J99"/>
  <c i="2" r="J135"/>
  <c r="BK169"/>
  <c r="BK172"/>
  <c r="J109"/>
  <c i="3" r="J105"/>
  <c i="4" r="BK121"/>
  <c r="J124"/>
  <c i="5" r="J97"/>
  <c i="2" r="J156"/>
  <c r="BK103"/>
  <c r="BK92"/>
  <c i="3" r="BK119"/>
  <c r="BK93"/>
  <c i="4" r="BK113"/>
  <c r="BK90"/>
  <c i="5" r="J84"/>
  <c i="2" r="BK129"/>
  <c r="BK106"/>
  <c r="BK97"/>
  <c i="3" r="J111"/>
  <c r="J96"/>
  <c i="4" r="J128"/>
  <c i="2" r="J158"/>
  <c r="J116"/>
  <c r="BK120"/>
  <c i="3" r="BK96"/>
  <c r="J121"/>
  <c i="4" r="J99"/>
  <c r="J113"/>
  <c i="2" r="BK183"/>
  <c r="J123"/>
  <c r="J120"/>
  <c r="J148"/>
  <c r="BK158"/>
  <c i="3" r="J128"/>
  <c r="BK90"/>
  <c i="4" r="BK116"/>
  <c i="5" r="J101"/>
  <c i="2" r="J106"/>
  <c r="BK135"/>
  <c r="J132"/>
  <c r="BK123"/>
  <c i="3" r="J113"/>
  <c r="J87"/>
  <c i="4" r="J96"/>
  <c i="5" r="BK97"/>
  <c i="2" r="BK179"/>
  <c r="BK100"/>
  <c r="BK156"/>
  <c r="J176"/>
  <c i="3" r="J90"/>
  <c i="4" r="J87"/>
  <c r="BK105"/>
  <c i="2" r="BK132"/>
  <c r="BK138"/>
  <c r="J165"/>
  <c i="3" r="J116"/>
  <c r="J99"/>
  <c i="4" r="J121"/>
  <c r="BK93"/>
  <c i="5" r="BK101"/>
  <c i="2" r="BK176"/>
  <c r="J97"/>
  <c r="J129"/>
  <c i="3" r="BK99"/>
  <c r="BK113"/>
  <c i="4" r="J119"/>
  <c i="5" r="BK92"/>
  <c i="2" l="1" r="T91"/>
  <c r="R115"/>
  <c r="BK137"/>
  <c r="J137"/>
  <c r="J64"/>
  <c r="BK147"/>
  <c r="J147"/>
  <c r="J65"/>
  <c r="R168"/>
  <c r="P175"/>
  <c i="3" r="R86"/>
  <c r="BK110"/>
  <c r="J110"/>
  <c r="J63"/>
  <c i="2" r="R91"/>
  <c r="T115"/>
  <c r="T137"/>
  <c r="P147"/>
  <c r="BK168"/>
  <c r="J168"/>
  <c r="J68"/>
  <c r="BK175"/>
  <c r="J175"/>
  <c r="J69"/>
  <c i="3" r="P86"/>
  <c r="R110"/>
  <c i="4" r="P86"/>
  <c r="BK110"/>
  <c r="J110"/>
  <c r="J63"/>
  <c r="T110"/>
  <c i="2" r="P91"/>
  <c r="P115"/>
  <c r="R137"/>
  <c r="T147"/>
  <c r="P168"/>
  <c r="P167"/>
  <c r="T175"/>
  <c i="3" r="T86"/>
  <c r="P110"/>
  <c i="4" r="R86"/>
  <c r="R110"/>
  <c i="5" r="P83"/>
  <c r="P82"/>
  <c r="P81"/>
  <c i="1" r="AU58"/>
  <c i="2" r="BK91"/>
  <c r="BK115"/>
  <c r="J115"/>
  <c r="J63"/>
  <c r="P137"/>
  <c r="R147"/>
  <c r="T168"/>
  <c r="T167"/>
  <c r="R175"/>
  <c i="3" r="BK86"/>
  <c r="J86"/>
  <c r="J61"/>
  <c r="T110"/>
  <c i="4" r="BK86"/>
  <c r="J86"/>
  <c r="J61"/>
  <c r="T86"/>
  <c r="T85"/>
  <c r="T84"/>
  <c r="P110"/>
  <c i="5" r="BK83"/>
  <c r="J83"/>
  <c r="J61"/>
  <c r="R83"/>
  <c r="R82"/>
  <c r="R81"/>
  <c r="T83"/>
  <c r="T82"/>
  <c r="T81"/>
  <c i="2" r="BK164"/>
  <c r="J164"/>
  <c r="J66"/>
  <c i="3" r="BK127"/>
  <c r="J127"/>
  <c r="J64"/>
  <c i="4" r="BK104"/>
  <c r="J104"/>
  <c r="J62"/>
  <c i="3" r="BK104"/>
  <c r="J104"/>
  <c r="J62"/>
  <c i="4" r="BK127"/>
  <c r="J127"/>
  <c r="J64"/>
  <c i="5" r="E48"/>
  <c r="J52"/>
  <c r="J55"/>
  <c r="F78"/>
  <c r="J54"/>
  <c r="BE99"/>
  <c r="BE101"/>
  <c r="BE84"/>
  <c r="BE92"/>
  <c r="BE97"/>
  <c i="4" r="J52"/>
  <c r="J55"/>
  <c r="BE93"/>
  <c r="BE111"/>
  <c r="BE113"/>
  <c r="BE116"/>
  <c r="BE119"/>
  <c r="BE121"/>
  <c r="E74"/>
  <c r="J80"/>
  <c r="BE90"/>
  <c r="BE96"/>
  <c r="BE99"/>
  <c r="F81"/>
  <c r="BE87"/>
  <c r="BE124"/>
  <c r="BE105"/>
  <c r="BE128"/>
  <c i="2" r="J91"/>
  <c r="J61"/>
  <c i="3" r="J55"/>
  <c r="J80"/>
  <c r="BE96"/>
  <c r="BE121"/>
  <c r="BE128"/>
  <c r="E48"/>
  <c r="F55"/>
  <c r="J78"/>
  <c r="BE90"/>
  <c r="BE93"/>
  <c r="BE99"/>
  <c r="BE119"/>
  <c r="BE105"/>
  <c r="BE87"/>
  <c r="BE111"/>
  <c r="BE113"/>
  <c r="BE116"/>
  <c r="BE124"/>
  <c i="2" r="J54"/>
  <c r="E79"/>
  <c r="BE100"/>
  <c r="BE132"/>
  <c r="BE136"/>
  <c r="BE142"/>
  <c r="BE148"/>
  <c r="BE153"/>
  <c r="BE158"/>
  <c r="BE183"/>
  <c r="J52"/>
  <c r="F86"/>
  <c r="BE106"/>
  <c r="BE109"/>
  <c r="BE116"/>
  <c r="BE135"/>
  <c r="BE150"/>
  <c r="BE165"/>
  <c r="BE172"/>
  <c r="BE176"/>
  <c r="J86"/>
  <c r="BE123"/>
  <c r="BE126"/>
  <c r="BE129"/>
  <c r="BE156"/>
  <c r="BE169"/>
  <c r="BE179"/>
  <c r="BE92"/>
  <c r="BE97"/>
  <c r="BE103"/>
  <c r="BE120"/>
  <c r="BE138"/>
  <c r="BE161"/>
  <c i="3" r="J34"/>
  <c i="1" r="AW56"/>
  <c i="2" r="F37"/>
  <c i="1" r="BD55"/>
  <c i="3" r="F35"/>
  <c i="1" r="BB56"/>
  <c i="5" r="F36"/>
  <c i="1" r="BC58"/>
  <c i="5" r="F34"/>
  <c i="1" r="BA58"/>
  <c i="2" r="J34"/>
  <c i="1" r="AW55"/>
  <c i="4" r="J34"/>
  <c i="1" r="AW57"/>
  <c i="2" r="F35"/>
  <c i="1" r="BB55"/>
  <c i="3" r="F37"/>
  <c i="1" r="BD56"/>
  <c i="3" r="F34"/>
  <c i="1" r="BA56"/>
  <c i="5" r="F37"/>
  <c i="1" r="BD58"/>
  <c i="5" r="F35"/>
  <c i="1" r="BB58"/>
  <c i="5" r="J34"/>
  <c i="1" r="AW58"/>
  <c i="4" r="F37"/>
  <c i="1" r="BD57"/>
  <c i="3" r="F36"/>
  <c i="1" r="BC56"/>
  <c i="4" r="F36"/>
  <c i="1" r="BC57"/>
  <c i="2" r="F36"/>
  <c i="1" r="BC55"/>
  <c i="4" r="F35"/>
  <c i="1" r="BB57"/>
  <c i="2" r="F34"/>
  <c i="1" r="BA55"/>
  <c i="4" r="F34"/>
  <c i="1" r="BA57"/>
  <c i="2" l="1" r="BK90"/>
  <c i="3" r="T85"/>
  <c r="T84"/>
  <c i="4" r="P85"/>
  <c r="P84"/>
  <c i="1" r="AU57"/>
  <c i="4" r="R85"/>
  <c r="R84"/>
  <c i="3" r="P85"/>
  <c r="P84"/>
  <c i="1" r="AU56"/>
  <c i="2" r="R90"/>
  <c r="R167"/>
  <c r="P90"/>
  <c r="P89"/>
  <c i="1" r="AU55"/>
  <c i="3" r="R85"/>
  <c r="R84"/>
  <c i="2" r="T90"/>
  <c r="T89"/>
  <c r="BK167"/>
  <c r="J167"/>
  <c r="J67"/>
  <c i="3" r="BK85"/>
  <c r="J85"/>
  <c r="J60"/>
  <c i="4" r="BK85"/>
  <c r="J85"/>
  <c r="J60"/>
  <c i="5" r="BK82"/>
  <c r="J82"/>
  <c r="J60"/>
  <c i="1" r="BB54"/>
  <c r="AX54"/>
  <c i="4" r="F33"/>
  <c i="1" r="AZ57"/>
  <c i="5" r="J33"/>
  <c i="1" r="AV58"/>
  <c r="AT58"/>
  <c r="BD54"/>
  <c r="W33"/>
  <c i="4" r="J33"/>
  <c i="1" r="AV57"/>
  <c r="AT57"/>
  <c i="5" r="F33"/>
  <c i="1" r="AZ58"/>
  <c r="BA54"/>
  <c r="W30"/>
  <c i="3" r="F33"/>
  <c i="1" r="AZ56"/>
  <c i="2" r="F33"/>
  <c i="1" r="AZ55"/>
  <c i="3" r="J33"/>
  <c i="1" r="AV56"/>
  <c r="AT56"/>
  <c r="BC54"/>
  <c r="W32"/>
  <c i="2" r="J33"/>
  <c i="1" r="AV55"/>
  <c r="AT55"/>
  <c i="2" l="1" r="R89"/>
  <c r="BK89"/>
  <c r="J89"/>
  <c r="J59"/>
  <c r="J90"/>
  <c r="J60"/>
  <c i="4" r="BK84"/>
  <c r="J84"/>
  <c r="J59"/>
  <c i="3" r="BK84"/>
  <c r="J84"/>
  <c r="J59"/>
  <c i="5" r="BK81"/>
  <c r="J81"/>
  <c r="J59"/>
  <c i="1" r="AU54"/>
  <c r="AY54"/>
  <c r="AW54"/>
  <c r="AK30"/>
  <c r="W31"/>
  <c r="AZ54"/>
  <c r="W29"/>
  <c i="5" l="1" r="J30"/>
  <c i="1" r="AG58"/>
  <c i="3" r="J30"/>
  <c i="1" r="AG56"/>
  <c i="4" r="J30"/>
  <c i="1" r="AG57"/>
  <c r="AV54"/>
  <c r="AK29"/>
  <c i="2" r="J30"/>
  <c i="1" r="AG55"/>
  <c i="4" l="1" r="J39"/>
  <c i="5" r="J39"/>
  <c i="3" r="J39"/>
  <c i="2" r="J39"/>
  <c i="1" r="AN56"/>
  <c r="AN57"/>
  <c r="AN58"/>
  <c r="AN55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<sst xmlns="http://schemas.openxmlformats.org/spreadsheetml/2006/main">
  <si>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</si>
  <si>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</si>
  <si>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</si>
  <si>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</si>
  <si>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</si>
  <si>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{7a13e9f1-32b2-4f17-9eca-7aa591b3dfea}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</si>
  <si>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</si>
  <si>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</si>
  <si>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</si>
  <si>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</si>
  <si>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</si>
  <si>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</si>
  <si>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</si>
  <si>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</si>
  <si>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OSTAT-128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</si>
  <si>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</si>
  <si>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</si>
  <si>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Oprava říms na budově  Hluboká 8, Jihlava</t>
  </si>
  <si>
    <t>KSO:</t>
  </si>
  <si>
    <t/>
  </si>
  <si>
    <t>CC-CZ:</t>
  </si>
  <si>
    <t>Místo:</t>
  </si>
  <si>
    <t>Hluboká 8, Jihlava</t>
  </si>
  <si>
    <t>Datum:</t>
  </si>
  <si>
    <t>11. 8. 2025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</si>
  <si>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</si>
  <si>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</si>
  <si>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</si>
  <si>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</si>
  <si>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</si>
  <si>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</si>
  <si>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</si>
  <si>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</si>
  <si>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</si>
  <si>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</si>
  <si>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</si>
  <si>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</si>
  <si>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</si>
  <si>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</si>
  <si>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</si>
  <si>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</si>
  <si>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</si>
  <si>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</si>
  <si>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</si>
  <si>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</si>
  <si>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</si>
  <si>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</si>
  <si>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</si>
  <si>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</si>
  <si>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</si>
  <si>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</si>
  <si>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</si>
  <si>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</si>
  <si>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</si>
  <si>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</si>
  <si>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</si>
  <si>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</si>
  <si>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</si>
  <si>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</si>
  <si>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</si>
  <si>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</si>
  <si>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</si>
  <si>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</si>
  <si>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</si>
  <si>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</si>
  <si>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</si>
  <si>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</si>
  <si>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</si>
  <si>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</si>
  <si>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</si>
  <si>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</si>
  <si>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</si>
  <si>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</si>
  <si>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</si>
  <si>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</si>
  <si>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</si>
  <si>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OSTAT-12801</t>
  </si>
  <si>
    <t>oprava římsy č. 1 - vrchní římsa</t>
  </si>
  <si>
    <t>STA</t>
  </si>
  <si>
    <t>1</t>
  </si>
  <si>
    <t>{b5fc3290-f674-4fec-87de-20ea8e5e19f0}</t>
  </si>
  <si>
    <t>2</t>
  </si>
  <si>
    <t>OSTAT-12802</t>
  </si>
  <si>
    <t>oprava římsy č. 2 - římsa nad 4. NP</t>
  </si>
  <si>
    <t>{0c16f590-08d6-4bfe-8fcc-aaa831069bca}</t>
  </si>
  <si>
    <t>OSTAT-12803</t>
  </si>
  <si>
    <t>oprava římsy č. 3 - římsa nad 3. NP</t>
  </si>
  <si>
    <t>{c070da18-21cc-47be-9f1e-cb8ed33825e9}</t>
  </si>
  <si>
    <t>OSTAT-12804</t>
  </si>
  <si>
    <t>vedlejší a ostatní náklady</t>
  </si>
  <si>
    <t>VON</t>
  </si>
  <si>
    <t>{783f0bef-4e67-4f00-bc79-c489fccb3462}</t>
  </si>
  <si>
    <t>bom1</t>
  </si>
  <si>
    <t>7</t>
  </si>
  <si>
    <t>om1</t>
  </si>
  <si>
    <t>32,26</t>
  </si>
  <si>
    <t>KRYCÍ LIST SOUPISU PRACÍ</t>
  </si>
  <si>
    <t>nát1</t>
  </si>
  <si>
    <t>leš1</t>
  </si>
  <si>
    <t>738</t>
  </si>
  <si>
    <t>Objekt:</t>
  </si>
  <si>
    <t>OSTAT-12801 - oprava římsy č. 1 - vrchní římsa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</si>
  <si>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</si>
  <si>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</si>
  <si>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</si>
  <si>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</si>
  <si>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</si>
  <si>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</si>
  <si>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</si>
  <si>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</si>
  <si>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</si>
  <si>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</si>
  <si>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</si>
  <si>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</si>
  <si>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</si>
  <si>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</si>
  <si>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</si>
  <si>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</si>
  <si>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</si>
  <si>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</si>
  <si>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</si>
  <si>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</si>
  <si>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</si>
  <si>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</si>
  <si>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</si>
  <si>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</si>
  <si>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</si>
  <si>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</si>
  <si>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</si>
  <si>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</si>
  <si>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</si>
  <si>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</si>
  <si>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</si>
  <si>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</si>
  <si>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</si>
  <si>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621131121</t>
  </si>
  <si>
    <t>Podkladní a spojovací vrstva vnějších omítaných ploch penetrace nanášená ručně podhledů</t>
  </si>
  <si>
    <t>m2</t>
  </si>
  <si>
    <t>CS ÚRS 2025 02</t>
  </si>
  <si>
    <t>4</t>
  </si>
  <si>
    <t>673524287</t>
  </si>
  <si>
    <t>Online PSC</t>
  </si>
  <si>
    <t>https://podminky.urs.cz/item/CS_URS_2025_02/621131121</t>
  </si>
  <si>
    <t>VV</t>
  </si>
  <si>
    <t>35*(0,41+0,5)</t>
  </si>
  <si>
    <t>0,41*0,5*2</t>
  </si>
  <si>
    <t>Součet</t>
  </si>
  <si>
    <t>621142001</t>
  </si>
  <si>
    <t>Pletivo vnějších ploch v ploše nebo pruzích, na plném podkladu sklovláknité vtlačené do tmelu podhledů</t>
  </si>
  <si>
    <t>167136198</t>
  </si>
  <si>
    <t>https://podminky.urs.cz/item/CS_URS_2025_02/621142001</t>
  </si>
  <si>
    <t>3</t>
  </si>
  <si>
    <t>621151011</t>
  </si>
  <si>
    <t>Penetrační nátěr vnějších pastovitých tenkovrstvých omítek silikátový podhledů</t>
  </si>
  <si>
    <t>1866238207</t>
  </si>
  <si>
    <t>https://podminky.urs.cz/item/CS_URS_2025_02/621151011</t>
  </si>
  <si>
    <t>621521012</t>
  </si>
  <si>
    <t>Omítka tenkovrstvá silikátová vnějších ploch probarvená bez penetrace zatíraná (škrábaná ), zrnitost 1,5 mm podhledů</t>
  </si>
  <si>
    <t>107093482</t>
  </si>
  <si>
    <t>https://podminky.urs.cz/item/CS_URS_2025_02/621521012</t>
  </si>
  <si>
    <t>5</t>
  </si>
  <si>
    <t>622326353</t>
  </si>
  <si>
    <t>Oprava vápenocementové omítky s celoplošným přeštukováním vnějších ploch stupně členitosti 2, v rozsahu opravované plochy přes 20 do 30%</t>
  </si>
  <si>
    <t>-1239697309</t>
  </si>
  <si>
    <t>https://podminky.urs.cz/item/CS_URS_2025_02/622326353</t>
  </si>
  <si>
    <t>629991011</t>
  </si>
  <si>
    <t>Zakrytí vnějších ploch před znečištěním včetně pozdějšího odkrytí výplní otvorů a svislých ploch fólií přilepenou lepící páskou</t>
  </si>
  <si>
    <t>1366808285</t>
  </si>
  <si>
    <t>https://podminky.urs.cz/item/CS_URS_2025_02/629991011</t>
  </si>
  <si>
    <t>1,5*1,5*10</t>
  </si>
  <si>
    <t>35*0,5</t>
  </si>
  <si>
    <t>9</t>
  </si>
  <si>
    <t>Ostatní konstrukce a práce, bourání</t>
  </si>
  <si>
    <t>94</t>
  </si>
  <si>
    <t>Lešení a stavební výtahy</t>
  </si>
  <si>
    <t>941111132</t>
  </si>
  <si>
    <t>Lešení řadové trubkové lehké pracovní s podlahami s provozním zatížením tř. 3 do 200 kg/m2 šířky tř. W12 od 1,2 do 1,5 m, výšky výšky přes 10 do 25 m montáž</t>
  </si>
  <si>
    <t>548543347</t>
  </si>
  <si>
    <t>https://podminky.urs.cz/item/CS_URS_2025_02/941111132</t>
  </si>
  <si>
    <t>(35+1,5*4)*18</t>
  </si>
  <si>
    <t>8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</si>
  <si>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</si>
  <si>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</si>
  <si>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-1064608767</t>
  </si>
  <si>
    <t>https://podminky.urs.cz/item/CS_URS_2025_02/941111232</t>
  </si>
  <si>
    <t>leš1*30</t>
  </si>
  <si>
    <t>941111832</t>
  </si>
  <si>
    <t>Lešení řadové trubkové lehké pracovní s podlahami s provozním zatížením tř. 3 do 200 kg/m2 šířky tř. W12 od 1,2 do 1,5 m, výšky výšky přes 10 do 25 m demontáž</t>
  </si>
  <si>
    <t>1766477027</t>
  </si>
  <si>
    <t>https://podminky.urs.cz/item/CS_URS_2025_02/941111832</t>
  </si>
  <si>
    <t>10</t>
  </si>
  <si>
    <t>944511111</t>
  </si>
  <si>
    <t>Síť ochranná zavěšená na konstrukci lešení z textilie z umělých vláken montáž</t>
  </si>
  <si>
    <t>414086248</t>
  </si>
  <si>
    <t>https://podminky.urs.cz/item/CS_URS_2025_02/944511111</t>
  </si>
  <si>
    <t>11</t>
  </si>
  <si>
    <t>944511211</t>
  </si>
  <si>
    <t>Síť ochranná zavěšená na konstrukci lešení z textilie z umělých vláken příplatek k ceně za každý den použití</t>
  </si>
  <si>
    <t>1245797237</t>
  </si>
  <si>
    <t>https://podminky.urs.cz/item/CS_URS_2025_02/944511211</t>
  </si>
  <si>
    <t>944511811</t>
  </si>
  <si>
    <t>Síť ochranná zavěšená na konstrukci lešení z textilie z umělých vláken demontáž</t>
  </si>
  <si>
    <t>91703192</t>
  </si>
  <si>
    <t>https://podminky.urs.cz/item/CS_URS_2025_02/944511811</t>
  </si>
  <si>
    <t>13</t>
  </si>
  <si>
    <t>944518R201</t>
  </si>
  <si>
    <t xml:space="preserve">kompletní příplatek za lešení přes střechu sousedního objektu se zajištěním střechy proti poškození </t>
  </si>
  <si>
    <t>ks</t>
  </si>
  <si>
    <t>-1010682312</t>
  </si>
  <si>
    <t>14</t>
  </si>
  <si>
    <t>944518R202</t>
  </si>
  <si>
    <t xml:space="preserve">kompletní příplatek za lešení přes stříšku nar 4.NP objektu se zajištěním střechy proti poškození </t>
  </si>
  <si>
    <t>-924791367</t>
  </si>
  <si>
    <t>96</t>
  </si>
  <si>
    <t>Bourání konstrukcí</t>
  </si>
  <si>
    <t>15</t>
  </si>
  <si>
    <t>978015341</t>
  </si>
  <si>
    <t>Otlučení vápenných nebo vápenocementových omítek vnějších ploch s vyškrabáním spar a s očištěním zdiva stupně členitosti 1 a 2, v rozsahu přes 20 do 30 %</t>
  </si>
  <si>
    <t>-1051575967</t>
  </si>
  <si>
    <t>https://podminky.urs.cz/item/CS_URS_2025_02/978015341</t>
  </si>
  <si>
    <t>35*0,2</t>
  </si>
  <si>
    <t>16</t>
  </si>
  <si>
    <t>978015391</t>
  </si>
  <si>
    <t>Otlučení vápenných nebo vápenocementových omítek vnějších ploch s vyškrabáním spar a s očištěním zdiva stupně členitosti 1 a 2, v rozsahu přes 80 do 100 %</t>
  </si>
  <si>
    <t>440242288</t>
  </si>
  <si>
    <t>https://podminky.urs.cz/item/CS_URS_2025_02/978015391</t>
  </si>
  <si>
    <t>35*(0,41+0,5)*0,6</t>
  </si>
  <si>
    <t>997</t>
  </si>
  <si>
    <t>Doprava suti a vybouraných hmot</t>
  </si>
  <si>
    <t>17</t>
  </si>
  <si>
    <t>997013155</t>
  </si>
  <si>
    <t>Vnitrostaveništní doprava suti a vybouraných hmot vodorovně do 50 m s naložením s omezením mechanizace pro budovy a haly výšky přes 15 do 18 m</t>
  </si>
  <si>
    <t>t</t>
  </si>
  <si>
    <t>-1007384107</t>
  </si>
  <si>
    <t>https://podminky.urs.cz/item/CS_URS_2025_02/997013155</t>
  </si>
  <si>
    <t>18</t>
  </si>
  <si>
    <t>997013312</t>
  </si>
  <si>
    <t>Shoz na stavební suť montáž a demontáž shozu výšky přes 10 do 20 m</t>
  </si>
  <si>
    <t>m</t>
  </si>
  <si>
    <t>947339290</t>
  </si>
  <si>
    <t>https://podminky.urs.cz/item/CS_URS_2025_02/997013312</t>
  </si>
  <si>
    <t>19</t>
  </si>
  <si>
    <t>997013322</t>
  </si>
  <si>
    <t>Shoz na stavební suť montáž a demontáž shozu výšky Příplatek za první a každý další den použití shozu výšky přes 10 do 20 m</t>
  </si>
  <si>
    <t>-427019735</t>
  </si>
  <si>
    <t>https://podminky.urs.cz/item/CS_URS_2025_02/997013322</t>
  </si>
  <si>
    <t>18*7</t>
  </si>
  <si>
    <t>20</t>
  </si>
  <si>
    <t>997013501</t>
  </si>
  <si>
    <t>Odvoz suti a vybouraných hmot na skládku nebo meziskládku se složením, na vzdálenost do 1 km</t>
  </si>
  <si>
    <t>929131756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</si>
  <si>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</si>
  <si>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</si>
  <si>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</si>
  <si>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2113055932</t>
  </si>
  <si>
    <t>https://podminky.urs.cz/item/CS_URS_2025_02/997013509</t>
  </si>
  <si>
    <t>1,264*10</t>
  </si>
  <si>
    <t>22</t>
  </si>
  <si>
    <t>997013631</t>
  </si>
  <si>
    <t>Poplatek za uložení stavebního odpadu na skládce (skládkovné) směsného stavebního a demoličního zatříděného do Katalogu odpadů pod kódem 17 09 04</t>
  </si>
  <si>
    <t>384172120</t>
  </si>
  <si>
    <t>https://podminky.urs.cz/item/CS_URS_2025_02/997013631</t>
  </si>
  <si>
    <t>1,264</t>
  </si>
  <si>
    <t>998</t>
  </si>
  <si>
    <t>Přesun hmot</t>
  </si>
  <si>
    <t>23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</si>
  <si>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</si>
  <si>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</si>
  <si>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-883847706</t>
  </si>
  <si>
    <t>https://podminky.urs.cz/item/CS_URS_2025_02/998011010</t>
  </si>
  <si>
    <t>PSV</t>
  </si>
  <si>
    <t>Práce a dodávky PSV</t>
  </si>
  <si>
    <t>764</t>
  </si>
  <si>
    <t>Konstrukce klempířské</t>
  </si>
  <si>
    <t>24</t>
  </si>
  <si>
    <t>764004803</t>
  </si>
  <si>
    <t>Demontáž klempířských konstrukcí žlabu podokapního k dalšímu použití</t>
  </si>
  <si>
    <t>-457681128</t>
  </si>
  <si>
    <t>https://podminky.urs.cz/item/CS_URS_2025_02/764004803</t>
  </si>
  <si>
    <t>23,5*2</t>
  </si>
  <si>
    <t>25</t>
  </si>
  <si>
    <t>764501103</t>
  </si>
  <si>
    <t>Montáž žlabu podokapního půlkruhového žlabu</t>
  </si>
  <si>
    <t>2073041715</t>
  </si>
  <si>
    <t>https://podminky.urs.cz/item/CS_URS_2025_02/764501103</t>
  </si>
  <si>
    <t>783</t>
  </si>
  <si>
    <t>Dokončovací práce - nátěry</t>
  </si>
  <si>
    <t>26</t>
  </si>
  <si>
    <t>783801403</t>
  </si>
  <si>
    <t>Příprava podkladu omítek před provedením nátěru oprášení</t>
  </si>
  <si>
    <t>-452589650</t>
  </si>
  <si>
    <t>https://podminky.urs.cz/item/CS_URS_2025_02/783801403</t>
  </si>
  <si>
    <t>bom1*2</t>
  </si>
  <si>
    <t>27</t>
  </si>
  <si>
    <t>783823133</t>
  </si>
  <si>
    <t>Penetrační nátěr omítek hladkých omítek hladkých, zrnitých tenkovrstvých nebo štukových stupně členitosti 1 a 2 silikátový</t>
  </si>
  <si>
    <t>-698041396</t>
  </si>
  <si>
    <t>https://podminky.urs.cz/item/CS_URS_2025_02/783823133</t>
  </si>
  <si>
    <t>bom1*3</t>
  </si>
  <si>
    <t>28</t>
  </si>
  <si>
    <t>783827R0123</t>
  </si>
  <si>
    <t>Krycí jednonásobný nátěr omítek stupně členitosti 1 a 2 dle nátěru stávajícího</t>
  </si>
  <si>
    <t>-646166738</t>
  </si>
  <si>
    <t>nát1*2</t>
  </si>
  <si>
    <t>14,239</t>
  </si>
  <si>
    <t>OSTAT-12802 - oprava římsy č. 2 - římsa nad 4. NP</t>
  </si>
  <si>
    <t>-1480814867</t>
  </si>
  <si>
    <t>-1824906530</t>
  </si>
  <si>
    <t>1680372485</t>
  </si>
  <si>
    <t>-1230765346</t>
  </si>
  <si>
    <t>1057761783</t>
  </si>
  <si>
    <t>1,5*1,7*12</t>
  </si>
  <si>
    <t>19,6*0,4</t>
  </si>
  <si>
    <t>-1110019364</t>
  </si>
  <si>
    <t>19,6*(0,41+0,31)</t>
  </si>
  <si>
    <t>0,41*0,31</t>
  </si>
  <si>
    <t>1362827894</t>
  </si>
  <si>
    <t>-429041287</t>
  </si>
  <si>
    <t>-1313432413</t>
  </si>
  <si>
    <t>15*7</t>
  </si>
  <si>
    <t>1134828650</t>
  </si>
  <si>
    <t>-958698308</t>
  </si>
  <si>
    <t>0,84*10</t>
  </si>
  <si>
    <t>273233255</t>
  </si>
  <si>
    <t>0,84</t>
  </si>
  <si>
    <t>1871165613</t>
  </si>
  <si>
    <t>13,356</t>
  </si>
  <si>
    <t>OSTAT-12803 - oprava římsy č. 3 - římsa nad 3. NP</t>
  </si>
  <si>
    <t>-1183951166</t>
  </si>
  <si>
    <t>1554394006</t>
  </si>
  <si>
    <t>1309871104</t>
  </si>
  <si>
    <t>615750780</t>
  </si>
  <si>
    <t>-1062672013</t>
  </si>
  <si>
    <t>1965334308</t>
  </si>
  <si>
    <t>19,6*(0,32+0,35)</t>
  </si>
  <si>
    <t>0,32*0,35*2</t>
  </si>
  <si>
    <t>-341561218</t>
  </si>
  <si>
    <t>-219142035</t>
  </si>
  <si>
    <t>1160243420</t>
  </si>
  <si>
    <t>12*7</t>
  </si>
  <si>
    <t>236870719</t>
  </si>
  <si>
    <t>765301978</t>
  </si>
  <si>
    <t>0,788*10</t>
  </si>
  <si>
    <t>474809241</t>
  </si>
  <si>
    <t>0,788</t>
  </si>
  <si>
    <t>1314733856</t>
  </si>
  <si>
    <t>OSTAT-12804 - vedlejší a ostatní náklady</t>
  </si>
  <si>
    <t>OST - Ostatní</t>
  </si>
  <si>
    <t xml:space="preserve">    O02 - Vedlejší náklady</t>
  </si>
  <si>
    <t>OST</t>
  </si>
  <si>
    <t>Ostatní</t>
  </si>
  <si>
    <t>O02</t>
  </si>
  <si>
    <t>Vedlejší náklady</t>
  </si>
  <si>
    <t>R20001</t>
  </si>
  <si>
    <t>vybudování a odstranění staveniště</t>
  </si>
  <si>
    <t>soub</t>
  </si>
  <si>
    <t>512</t>
  </si>
  <si>
    <t>-1694868825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</si>
  <si>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</si>
  <si>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</si>
  <si>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</si>
  <si>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</si>
  <si>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</si>
  <si>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</si>
  <si>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R20005</t>
  </si>
  <si>
    <t>dopravně inženýrská opatření</t>
  </si>
  <si>
    <t>1775388380</t>
  </si>
  <si>
    <t>"náklady na vyhotovení návrhu dočasného dopravního značení, jeho projednání s dotčenými orgány a organizacemi"</t>
  </si>
  <si>
    <t xml:space="preserve">"dodání dopravních značek, semafory,  jejich rozmístění, přemis´tování a údržba v průběhu stavby, provoz semaforů"</t>
  </si>
  <si>
    <t>" vč. následného odstranění po skončení stavby"</t>
  </si>
  <si>
    <t>R200051</t>
  </si>
  <si>
    <t>ztížené dopravní podmínky - centrum města</t>
  </si>
  <si>
    <t>1923443476</t>
  </si>
  <si>
    <t>R95290003</t>
  </si>
  <si>
    <t>kompletní úklid okolí stavby dotčených stavebním provozem - zvýšené nároky - veřejný prostor</t>
  </si>
  <si>
    <t>-1772078970</t>
  </si>
  <si>
    <t>R952900041</t>
  </si>
  <si>
    <t>kompletní zakrytí chodníků před poškozením a znečištěním po dobu realizace stavebních prací</t>
  </si>
  <si>
    <t>677435157</t>
  </si>
  <si>
    <t>SEZNAM FIGUR</t>
  </si>
  <si>
    <t>Výměra</t>
  </si>
  <si>
    <t>Použití figury:</t>
  </si>
  <si>
    <t>Otlučení (osekání) vnější vápenné nebo vápenocementové omítky stupně členitosti 1 a 2 v rozsahu přes 20 do 30 %</t>
  </si>
  <si>
    <t>Oprava vnější vápenocementové omítky s celoplošným přeštukováním členitosti 2 v rozsahu přes 20 do 30 %</t>
  </si>
  <si>
    <t>Oprášení omítek před provedením nátěru</t>
  </si>
  <si>
    <t>Penetrační silikátový nátěr hladkých, tenkovrstvých zrnitých nebo štukových omítek</t>
  </si>
  <si>
    <t>Montáž lešení řadového trubkového lehkého s podlahami zatížení do 200 kg/m2 š od 1,2 do 1,5 m v přes 10 do 25 m</t>
  </si>
  <si>
    <t>Příplatek k lešení řadovému trubkovému lehkému s podlahami do 200 kg/m2 š od 1,2 do 1,5 m v přes 10 do 25 m za každý den použití</t>
  </si>
  <si>
    <t>Demontáž lešení řadového trubkového lehkého s podlahami zatížení do 200 kg/m2 š od 1,2 do 1,5 m v přes 10 do 25 m</t>
  </si>
  <si>
    <t>Montáž ochranné sítě z textilie z umělých vláken</t>
  </si>
  <si>
    <t>Příplatek k ochranné síti za každý den použití</t>
  </si>
  <si>
    <t>Demontáž ochranné sítě z textilie z umělých vláken</t>
  </si>
  <si>
    <t xml:space="preserve">Krycí jednonásobný  nátěr omítek stupně členitosti 1 a 2 dle nátěru stávajícího</t>
  </si>
  <si>
    <t>Penetrační nátěr vnějších podhledů nanášený ručně</t>
  </si>
  <si>
    <t>Sklovláknité pletivo vnějších podhledů vtlačené do tmelu</t>
  </si>
  <si>
    <t>Penetrační silikátový nátěr vnějších pastovitých tenkovrstvých omítek podhledů</t>
  </si>
  <si>
    <t>Tenkovrstvá silikátová zatíraná omítka zrnitost 1,5 mm vnějších podhledů</t>
  </si>
  <si>
    <t>Otlučení (osekání) vnější vápenné nebo vápenocementové omítky stupně členitosti 1 a 2 v rozsahu přes 80 do 100 %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</si>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</sst>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/>
    </xf>
    <xf numFmtId="167" fontId="38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1131121" TargetMode="External" /><Relationship Id="rId2" Type="http://schemas.openxmlformats.org/officeDocument/2006/relationships/hyperlink" Target="https://podminky.urs.cz/item/CS_URS_2025_02/621142001" TargetMode="External" /><Relationship Id="rId3" Type="http://schemas.openxmlformats.org/officeDocument/2006/relationships/hyperlink" Target="https://podminky.urs.cz/item/CS_URS_2025_02/621151011" TargetMode="External" /><Relationship Id="rId4" Type="http://schemas.openxmlformats.org/officeDocument/2006/relationships/hyperlink" Target="https://podminky.urs.cz/item/CS_URS_2025_02/621521012" TargetMode="External" /><Relationship Id="rId5" Type="http://schemas.openxmlformats.org/officeDocument/2006/relationships/hyperlink" Target="https://podminky.urs.cz/item/CS_URS_2025_02/622326353" TargetMode="External" /><Relationship Id="rId6" Type="http://schemas.openxmlformats.org/officeDocument/2006/relationships/hyperlink" Target="https://podminky.urs.cz/item/CS_URS_2025_02/629991011" TargetMode="External" /><Relationship Id="rId7" Type="http://schemas.openxmlformats.org/officeDocument/2006/relationships/hyperlink" Target="https://podminky.urs.cz/item/CS_URS_2025_02/941111132" TargetMode="External" /><Relationship Id="rId8" Type="http://schemas.openxmlformats.org/officeDocument/2006/relationships/hyperlink" Target="https://podminky.urs.cz/item/CS_URS_2025_02/941111232" TargetMode="External" /><Relationship Id="rId9" Type="http://schemas.openxmlformats.org/officeDocument/2006/relationships/hyperlink" Target="https://podminky.urs.cz/item/CS_URS_2025_02/941111832" TargetMode="External" /><Relationship Id="rId10" Type="http://schemas.openxmlformats.org/officeDocument/2006/relationships/hyperlink" Target="https://podminky.urs.cz/item/CS_URS_2025_02/944511111" TargetMode="External" /><Relationship Id="rId11" Type="http://schemas.openxmlformats.org/officeDocument/2006/relationships/hyperlink" Target="https://podminky.urs.cz/item/CS_URS_2025_02/944511211" TargetMode="External" /><Relationship Id="rId12" Type="http://schemas.openxmlformats.org/officeDocument/2006/relationships/hyperlink" Target="https://podminky.urs.cz/item/CS_URS_2025_02/944511811" TargetMode="External" /><Relationship Id="rId13" Type="http://schemas.openxmlformats.org/officeDocument/2006/relationships/hyperlink" Target="https://podminky.urs.cz/item/CS_URS_2025_02/978015341" TargetMode="External" /><Relationship Id="rId14" Type="http://schemas.openxmlformats.org/officeDocument/2006/relationships/hyperlink" Target="https://podminky.urs.cz/item/CS_URS_2025_02/978015391" TargetMode="External" /><Relationship Id="rId15" Type="http://schemas.openxmlformats.org/officeDocument/2006/relationships/hyperlink" Target="https://podminky.urs.cz/item/CS_URS_2025_02/997013155" TargetMode="External" /><Relationship Id="rId16" Type="http://schemas.openxmlformats.org/officeDocument/2006/relationships/hyperlink" Target="https://podminky.urs.cz/item/CS_URS_2025_02/997013312" TargetMode="External" /><Relationship Id="rId17" Type="http://schemas.openxmlformats.org/officeDocument/2006/relationships/hyperlink" Target="https://podminky.urs.cz/item/CS_URS_2025_02/997013322" TargetMode="External" /><Relationship Id="rId18" Type="http://schemas.openxmlformats.org/officeDocument/2006/relationships/hyperlink" Target="https://podminky.urs.cz/item/CS_URS_2025_02/997013501" TargetMode="External" /><Relationship Id="rId19" Type="http://schemas.openxmlformats.org/officeDocument/2006/relationships/hyperlink" Target="https://podminky.urs.cz/item/CS_URS_2025_02/997013509" TargetMode="External" /><Relationship Id="rId20" Type="http://schemas.openxmlformats.org/officeDocument/2006/relationships/hyperlink" Target="https://podminky.urs.cz/item/CS_URS_2025_02/997013631" TargetMode="External" /><Relationship Id="rId21" Type="http://schemas.openxmlformats.org/officeDocument/2006/relationships/hyperlink" Target="https://podminky.urs.cz/item/CS_URS_2025_02/998011010" TargetMode="External" /><Relationship Id="rId22" Type="http://schemas.openxmlformats.org/officeDocument/2006/relationships/hyperlink" Target="https://podminky.urs.cz/item/CS_URS_2025_02/764004803" TargetMode="External" /><Relationship Id="rId23" Type="http://schemas.openxmlformats.org/officeDocument/2006/relationships/hyperlink" Target="https://podminky.urs.cz/item/CS_URS_2025_02/764501103" TargetMode="External" /><Relationship Id="rId24" Type="http://schemas.openxmlformats.org/officeDocument/2006/relationships/hyperlink" Target="https://podminky.urs.cz/item/CS_URS_2025_02/783801403" TargetMode="External" /><Relationship Id="rId25" Type="http://schemas.openxmlformats.org/officeDocument/2006/relationships/hyperlink" Target="https://podminky.urs.cz/item/CS_URS_2025_02/783823133" TargetMode="External" /><Relationship Id="rId2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1131121" TargetMode="External" /><Relationship Id="rId2" Type="http://schemas.openxmlformats.org/officeDocument/2006/relationships/hyperlink" Target="https://podminky.urs.cz/item/CS_URS_2025_02/621142001" TargetMode="External" /><Relationship Id="rId3" Type="http://schemas.openxmlformats.org/officeDocument/2006/relationships/hyperlink" Target="https://podminky.urs.cz/item/CS_URS_2025_02/621151011" TargetMode="External" /><Relationship Id="rId4" Type="http://schemas.openxmlformats.org/officeDocument/2006/relationships/hyperlink" Target="https://podminky.urs.cz/item/CS_URS_2025_02/621521012" TargetMode="External" /><Relationship Id="rId5" Type="http://schemas.openxmlformats.org/officeDocument/2006/relationships/hyperlink" Target="https://podminky.urs.cz/item/CS_URS_2025_02/629991011" TargetMode="External" /><Relationship Id="rId6" Type="http://schemas.openxmlformats.org/officeDocument/2006/relationships/hyperlink" Target="https://podminky.urs.cz/item/CS_URS_2025_02/978015391" TargetMode="External" /><Relationship Id="rId7" Type="http://schemas.openxmlformats.org/officeDocument/2006/relationships/hyperlink" Target="https://podminky.urs.cz/item/CS_URS_2025_02/997013155" TargetMode="External" /><Relationship Id="rId8" Type="http://schemas.openxmlformats.org/officeDocument/2006/relationships/hyperlink" Target="https://podminky.urs.cz/item/CS_URS_2025_02/997013312" TargetMode="External" /><Relationship Id="rId9" Type="http://schemas.openxmlformats.org/officeDocument/2006/relationships/hyperlink" Target="https://podminky.urs.cz/item/CS_URS_2025_02/997013322" TargetMode="External" /><Relationship Id="rId10" Type="http://schemas.openxmlformats.org/officeDocument/2006/relationships/hyperlink" Target="https://podminky.urs.cz/item/CS_URS_2025_02/997013501" TargetMode="External" /><Relationship Id="rId11" Type="http://schemas.openxmlformats.org/officeDocument/2006/relationships/hyperlink" Target="https://podminky.urs.cz/item/CS_URS_2025_02/997013509" TargetMode="External" /><Relationship Id="rId12" Type="http://schemas.openxmlformats.org/officeDocument/2006/relationships/hyperlink" Target="https://podminky.urs.cz/item/CS_URS_2025_02/997013631" TargetMode="External" /><Relationship Id="rId13" Type="http://schemas.openxmlformats.org/officeDocument/2006/relationships/hyperlink" Target="https://podminky.urs.cz/item/CS_URS_2025_02/998011010" TargetMode="External" /><Relationship Id="rId1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1131121" TargetMode="External" /><Relationship Id="rId2" Type="http://schemas.openxmlformats.org/officeDocument/2006/relationships/hyperlink" Target="https://podminky.urs.cz/item/CS_URS_2025_02/621142001" TargetMode="External" /><Relationship Id="rId3" Type="http://schemas.openxmlformats.org/officeDocument/2006/relationships/hyperlink" Target="https://podminky.urs.cz/item/CS_URS_2025_02/621151011" TargetMode="External" /><Relationship Id="rId4" Type="http://schemas.openxmlformats.org/officeDocument/2006/relationships/hyperlink" Target="https://podminky.urs.cz/item/CS_URS_2025_02/621521012" TargetMode="External" /><Relationship Id="rId5" Type="http://schemas.openxmlformats.org/officeDocument/2006/relationships/hyperlink" Target="https://podminky.urs.cz/item/CS_URS_2025_02/629991011" TargetMode="External" /><Relationship Id="rId6" Type="http://schemas.openxmlformats.org/officeDocument/2006/relationships/hyperlink" Target="https://podminky.urs.cz/item/CS_URS_2025_02/978015391" TargetMode="External" /><Relationship Id="rId7" Type="http://schemas.openxmlformats.org/officeDocument/2006/relationships/hyperlink" Target="https://podminky.urs.cz/item/CS_URS_2025_02/997013155" TargetMode="External" /><Relationship Id="rId8" Type="http://schemas.openxmlformats.org/officeDocument/2006/relationships/hyperlink" Target="https://podminky.urs.cz/item/CS_URS_2025_02/997013312" TargetMode="External" /><Relationship Id="rId9" Type="http://schemas.openxmlformats.org/officeDocument/2006/relationships/hyperlink" Target="https://podminky.urs.cz/item/CS_URS_2025_02/997013322" TargetMode="External" /><Relationship Id="rId10" Type="http://schemas.openxmlformats.org/officeDocument/2006/relationships/hyperlink" Target="https://podminky.urs.cz/item/CS_URS_2025_02/997013501" TargetMode="External" /><Relationship Id="rId11" Type="http://schemas.openxmlformats.org/officeDocument/2006/relationships/hyperlink" Target="https://podminky.urs.cz/item/CS_URS_2025_02/997013509" TargetMode="External" /><Relationship Id="rId12" Type="http://schemas.openxmlformats.org/officeDocument/2006/relationships/hyperlink" Target="https://podminky.urs.cz/item/CS_URS_2025_02/997013631" TargetMode="External" /><Relationship Id="rId13" Type="http://schemas.openxmlformats.org/officeDocument/2006/relationships/hyperlink" Target="https://podminky.urs.cz/item/CS_URS_2025_02/998011010" TargetMode="External" /><Relationship Id="rId1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OSTAT-128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 xml:space="preserve">Oprava říms na budově  Hluboká 8, Jihlava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Hluboká 8, Jihlava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11. 8. 2025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Jihlava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'OSTAT-12801 - oprava říms...'!J30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'OSTAT-12801 - oprava říms...'!P89</f>
        <v>0</v>
      </c>
      <c r="AV55" s="122">
        <f>'OSTAT-12801 - oprava říms...'!J33</f>
        <v>0</v>
      </c>
      <c r="AW55" s="122">
        <f>'OSTAT-12801 - oprava říms...'!J34</f>
        <v>0</v>
      </c>
      <c r="AX55" s="122">
        <f>'OSTAT-12801 - oprava říms...'!J35</f>
        <v>0</v>
      </c>
      <c r="AY55" s="122">
        <f>'OSTAT-12801 - oprava říms...'!J36</f>
        <v>0</v>
      </c>
      <c r="AZ55" s="122">
        <f>'OSTAT-12801 - oprava říms...'!F33</f>
        <v>0</v>
      </c>
      <c r="BA55" s="122">
        <f>'OSTAT-12801 - oprava říms...'!F34</f>
        <v>0</v>
      </c>
      <c r="BB55" s="122">
        <f>'OSTAT-12801 - oprava říms...'!F35</f>
        <v>0</v>
      </c>
      <c r="BC55" s="122">
        <f>'OSTAT-12801 - oprava říms...'!F36</f>
        <v>0</v>
      </c>
      <c r="BD55" s="124">
        <f>'OSTAT-12801 - oprava říms...'!F37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24.7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'OSTAT-12802 - oprava říms...'!J30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'OSTAT-12802 - oprava říms...'!P84</f>
        <v>0</v>
      </c>
      <c r="AV56" s="122">
        <f>'OSTAT-12802 - oprava říms...'!J33</f>
        <v>0</v>
      </c>
      <c r="AW56" s="122">
        <f>'OSTAT-12802 - oprava říms...'!J34</f>
        <v>0</v>
      </c>
      <c r="AX56" s="122">
        <f>'OSTAT-12802 - oprava říms...'!J35</f>
        <v>0</v>
      </c>
      <c r="AY56" s="122">
        <f>'OSTAT-12802 - oprava říms...'!J36</f>
        <v>0</v>
      </c>
      <c r="AZ56" s="122">
        <f>'OSTAT-12802 - oprava říms...'!F33</f>
        <v>0</v>
      </c>
      <c r="BA56" s="122">
        <f>'OSTAT-12802 - oprava říms...'!F34</f>
        <v>0</v>
      </c>
      <c r="BB56" s="122">
        <f>'OSTAT-12802 - oprava říms...'!F35</f>
        <v>0</v>
      </c>
      <c r="BC56" s="122">
        <f>'OSTAT-12802 - oprava říms...'!F36</f>
        <v>0</v>
      </c>
      <c r="BD56" s="124">
        <f>'OSTAT-12802 - oprava říms...'!F37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24.7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'OSTAT-12803 - oprava říms...'!J30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'OSTAT-12803 - oprava říms...'!P84</f>
        <v>0</v>
      </c>
      <c r="AV57" s="122">
        <f>'OSTAT-12803 - oprava říms...'!J33</f>
        <v>0</v>
      </c>
      <c r="AW57" s="122">
        <f>'OSTAT-12803 - oprava říms...'!J34</f>
        <v>0</v>
      </c>
      <c r="AX57" s="122">
        <f>'OSTAT-12803 - oprava říms...'!J35</f>
        <v>0</v>
      </c>
      <c r="AY57" s="122">
        <f>'OSTAT-12803 - oprava říms...'!J36</f>
        <v>0</v>
      </c>
      <c r="AZ57" s="122">
        <f>'OSTAT-12803 - oprava říms...'!F33</f>
        <v>0</v>
      </c>
      <c r="BA57" s="122">
        <f>'OSTAT-12803 - oprava říms...'!F34</f>
        <v>0</v>
      </c>
      <c r="BB57" s="122">
        <f>'OSTAT-12803 - oprava říms...'!F35</f>
        <v>0</v>
      </c>
      <c r="BC57" s="122">
        <f>'OSTAT-12803 - oprava říms...'!F36</f>
        <v>0</v>
      </c>
      <c r="BD57" s="124">
        <f>'OSTAT-12803 - oprava říms...'!F37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24.7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'OSTAT-12804 - vedlejší a 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90</v>
      </c>
      <c r="AR58" s="120"/>
      <c r="AS58" s="126">
        <v>0</v>
      </c>
      <c r="AT58" s="127">
        <f>ROUND(SUM(AV58:AW58),2)</f>
        <v>0</v>
      </c>
      <c r="AU58" s="128">
        <f>'OSTAT-12804 - vedlejší a ...'!P81</f>
        <v>0</v>
      </c>
      <c r="AV58" s="127">
        <f>'OSTAT-12804 - vedlejší a ...'!J33</f>
        <v>0</v>
      </c>
      <c r="AW58" s="127">
        <f>'OSTAT-12804 - vedlejší a ...'!J34</f>
        <v>0</v>
      </c>
      <c r="AX58" s="127">
        <f>'OSTAT-12804 - vedlejší a ...'!J35</f>
        <v>0</v>
      </c>
      <c r="AY58" s="127">
        <f>'OSTAT-12804 - vedlejší a ...'!J36</f>
        <v>0</v>
      </c>
      <c r="AZ58" s="127">
        <f>'OSTAT-12804 - vedlejší a ...'!F33</f>
        <v>0</v>
      </c>
      <c r="BA58" s="127">
        <f>'OSTAT-12804 - vedlejší a ...'!F34</f>
        <v>0</v>
      </c>
      <c r="BB58" s="127">
        <f>'OSTAT-12804 - vedlejší a ...'!F35</f>
        <v>0</v>
      </c>
      <c r="BC58" s="127">
        <f>'OSTAT-12804 - vedlejší a ...'!F36</f>
        <v>0</v>
      </c>
      <c r="BD58" s="129">
        <f>'OSTAT-12804 - vedlejší a ...'!F37</f>
        <v>0</v>
      </c>
      <c r="BE58" s="7"/>
      <c r="BT58" s="125" t="s">
        <v>79</v>
      </c>
      <c r="BV58" s="125" t="s">
        <v>73</v>
      </c>
      <c r="BW58" s="125" t="s">
        <v>91</v>
      </c>
      <c r="BX58" s="125" t="s">
        <v>5</v>
      </c>
      <c r="CL58" s="125" t="s">
        <v>19</v>
      </c>
      <c r="CM58" s="125" t="s">
        <v>81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JbGAXf1twVmNNn0OZ1DB+jJ0MiqJ4Wd81vb0tdkIcMpSu5d0bvxBTZYP29bwWBrjya7MskejHdFJKYvTSmWMKA==" hashValue="1BOwQcc6z4SzrhfPg4xHTZ5XeM8wHQz/cb6cEXHsnxbz3HhwQGz4wQEGARK3MTjqXADdTa6SlImnsci01uG+x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OSTAT-12801 - oprava říms...'!C2" display="/"/>
    <hyperlink ref="A56" location="'OSTAT-12802 - oprava říms...'!C2" display="/"/>
    <hyperlink ref="A57" location="'OSTAT-12803 - oprava říms...'!C2" display="/"/>
    <hyperlink ref="A58" location="'OSTAT-12804 - vedlejší 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  <c r="AZ2" s="130" t="s">
        <v>92</v>
      </c>
      <c r="BA2" s="130" t="s">
        <v>92</v>
      </c>
      <c r="BB2" s="130" t="s">
        <v>19</v>
      </c>
      <c r="BC2" s="130" t="s">
        <v>93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  <c r="AZ3" s="130" t="s">
        <v>94</v>
      </c>
      <c r="BA3" s="130" t="s">
        <v>94</v>
      </c>
      <c r="BB3" s="130" t="s">
        <v>19</v>
      </c>
      <c r="BC3" s="130" t="s">
        <v>95</v>
      </c>
      <c r="BD3" s="130" t="s">
        <v>81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  <c r="AZ4" s="130" t="s">
        <v>97</v>
      </c>
      <c r="BA4" s="130" t="s">
        <v>97</v>
      </c>
      <c r="BB4" s="130" t="s">
        <v>19</v>
      </c>
      <c r="BC4" s="130" t="s">
        <v>7</v>
      </c>
      <c r="BD4" s="130" t="s">
        <v>81</v>
      </c>
    </row>
    <row r="5" s="1" customFormat="1" ht="6.96" customHeight="1">
      <c r="B5" s="22"/>
      <c r="L5" s="22"/>
      <c r="AZ5" s="130" t="s">
        <v>98</v>
      </c>
      <c r="BA5" s="130" t="s">
        <v>98</v>
      </c>
      <c r="BB5" s="130" t="s">
        <v>19</v>
      </c>
      <c r="BC5" s="130" t="s">
        <v>99</v>
      </c>
      <c r="BD5" s="130" t="s">
        <v>81</v>
      </c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Oprava říms na budově  Hluboká 8, Jihlava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101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11. 8. 2025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ROUND(J89,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ROUND((SUM(BE89:BE184)),  2)</f>
        <v>0</v>
      </c>
      <c r="G33" s="40"/>
      <c r="H33" s="40"/>
      <c r="I33" s="151">
        <v>0.20999999999999999</v>
      </c>
      <c r="J33" s="150">
        <f>ROUND(((SUM(BE89:BE184))*I33),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ROUND((SUM(BF89:BF184)),  2)</f>
        <v>0</v>
      </c>
      <c r="G34" s="40"/>
      <c r="H34" s="40"/>
      <c r="I34" s="151">
        <v>0.12</v>
      </c>
      <c r="J34" s="150">
        <f>ROUND(((SUM(BF89:BF184))*I34),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ROUND((SUM(BG89:BG184)),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ROUND((SUM(BH89:BH184)),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ROUND((SUM(BI89:BI184)),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 xml:space="preserve">Oprava říms na budově  Hluboká 8, Jihlava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OSTAT-12801 - oprava římsy č. 1 - vrchní římsa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Hluboká 8, Jihlava</v>
      </c>
      <c r="G52" s="42"/>
      <c r="H52" s="42"/>
      <c r="I52" s="34" t="s">
        <v>23</v>
      </c>
      <c r="J52" s="74" t="str">
        <f>IF(J12="","",J12)</f>
        <v>11. 8. 2025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108</v>
      </c>
      <c r="E62" s="177"/>
      <c r="F62" s="177"/>
      <c r="G62" s="177"/>
      <c r="H62" s="177"/>
      <c r="I62" s="177"/>
      <c r="J62" s="178">
        <f>J114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109</v>
      </c>
      <c r="E63" s="177"/>
      <c r="F63" s="177"/>
      <c r="G63" s="177"/>
      <c r="H63" s="177"/>
      <c r="I63" s="177"/>
      <c r="J63" s="178">
        <f>J115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110</v>
      </c>
      <c r="E64" s="177"/>
      <c r="F64" s="177"/>
      <c r="G64" s="177"/>
      <c r="H64" s="177"/>
      <c r="I64" s="177"/>
      <c r="J64" s="178">
        <f>J137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111</v>
      </c>
      <c r="E65" s="177"/>
      <c r="F65" s="177"/>
      <c r="G65" s="177"/>
      <c r="H65" s="177"/>
      <c r="I65" s="177"/>
      <c r="J65" s="178">
        <f>J147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112</v>
      </c>
      <c r="E66" s="177"/>
      <c r="F66" s="177"/>
      <c r="G66" s="177"/>
      <c r="H66" s="177"/>
      <c r="I66" s="177"/>
      <c r="J66" s="178">
        <f>J164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113</v>
      </c>
      <c r="E67" s="171"/>
      <c r="F67" s="171"/>
      <c r="G67" s="171"/>
      <c r="H67" s="171"/>
      <c r="I67" s="171"/>
      <c r="J67" s="172">
        <f>J167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114</v>
      </c>
      <c r="E68" s="177"/>
      <c r="F68" s="177"/>
      <c r="G68" s="177"/>
      <c r="H68" s="177"/>
      <c r="I68" s="177"/>
      <c r="J68" s="178">
        <f>J168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115</v>
      </c>
      <c r="E69" s="177"/>
      <c r="F69" s="177"/>
      <c r="G69" s="177"/>
      <c r="H69" s="177"/>
      <c r="I69" s="177"/>
      <c r="J69" s="178">
        <f>J175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116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3" t="str">
        <f>E7</f>
        <v xml:space="preserve">Oprava říms na budově  Hluboká 8, Jihlava</v>
      </c>
      <c r="F79" s="34"/>
      <c r="G79" s="34"/>
      <c r="H79" s="34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100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OSTAT-12801 - oprava římsy č. 1 - vrchní římsa</v>
      </c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Hluboká 8, Jihlava</v>
      </c>
      <c r="G83" s="42"/>
      <c r="H83" s="42"/>
      <c r="I83" s="34" t="s">
        <v>23</v>
      </c>
      <c r="J83" s="74" t="str">
        <f>IF(J12="","",J12)</f>
        <v>11. 8. 2025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Statutární město Jihlava</v>
      </c>
      <c r="G85" s="42"/>
      <c r="H85" s="42"/>
      <c r="I85" s="34" t="s">
        <v>31</v>
      </c>
      <c r="J85" s="38" t="str">
        <f>E21</f>
        <v xml:space="preserve"> 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 xml:space="preserve"> 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0"/>
      <c r="B88" s="181"/>
      <c r="C88" s="182" t="s">
        <v>117</v>
      </c>
      <c r="D88" s="183" t="s">
        <v>56</v>
      </c>
      <c r="E88" s="183" t="s">
        <v>52</v>
      </c>
      <c r="F88" s="183" t="s">
        <v>53</v>
      </c>
      <c r="G88" s="183" t="s">
        <v>118</v>
      </c>
      <c r="H88" s="183" t="s">
        <v>119</v>
      </c>
      <c r="I88" s="183" t="s">
        <v>120</v>
      </c>
      <c r="J88" s="183" t="s">
        <v>104</v>
      </c>
      <c r="K88" s="184" t="s">
        <v>121</v>
      </c>
      <c r="L88" s="185"/>
      <c r="M88" s="94" t="s">
        <v>19</v>
      </c>
      <c r="N88" s="95" t="s">
        <v>41</v>
      </c>
      <c r="O88" s="95" t="s">
        <v>122</v>
      </c>
      <c r="P88" s="95" t="s">
        <v>123</v>
      </c>
      <c r="Q88" s="95" t="s">
        <v>124</v>
      </c>
      <c r="R88" s="95" t="s">
        <v>125</v>
      </c>
      <c r="S88" s="95" t="s">
        <v>126</v>
      </c>
      <c r="T88" s="96" t="s">
        <v>127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0"/>
      <c r="B89" s="41"/>
      <c r="C89" s="101" t="s">
        <v>128</v>
      </c>
      <c r="D89" s="42"/>
      <c r="E89" s="42"/>
      <c r="F89" s="42"/>
      <c r="G89" s="42"/>
      <c r="H89" s="42"/>
      <c r="I89" s="42"/>
      <c r="J89" s="186">
        <f>BK89</f>
        <v>0</v>
      </c>
      <c r="K89" s="42"/>
      <c r="L89" s="46"/>
      <c r="M89" s="97"/>
      <c r="N89" s="187"/>
      <c r="O89" s="98"/>
      <c r="P89" s="188">
        <f>P90+P167</f>
        <v>0</v>
      </c>
      <c r="Q89" s="98"/>
      <c r="R89" s="188">
        <f>R90+R167</f>
        <v>0.41288040000000004</v>
      </c>
      <c r="S89" s="98"/>
      <c r="T89" s="189">
        <f>T90+T167</f>
        <v>1.38628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70</v>
      </c>
      <c r="AU89" s="19" t="s">
        <v>105</v>
      </c>
      <c r="BK89" s="190">
        <f>BK90+BK167</f>
        <v>0</v>
      </c>
    </row>
    <row r="90" s="12" customFormat="1" ht="25.92" customHeight="1">
      <c r="A90" s="12"/>
      <c r="B90" s="191"/>
      <c r="C90" s="192"/>
      <c r="D90" s="193" t="s">
        <v>70</v>
      </c>
      <c r="E90" s="194" t="s">
        <v>129</v>
      </c>
      <c r="F90" s="194" t="s">
        <v>130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P91+P114+P115+P137+P147+P164</f>
        <v>0</v>
      </c>
      <c r="Q90" s="199"/>
      <c r="R90" s="200">
        <f>R91+R114+R115+R137+R147+R164</f>
        <v>0.39545040000000004</v>
      </c>
      <c r="S90" s="199"/>
      <c r="T90" s="201">
        <f>T91+T114+T115+T137+T147+T164</f>
        <v>1.2640799999999999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79</v>
      </c>
      <c r="AT90" s="203" t="s">
        <v>70</v>
      </c>
      <c r="AU90" s="203" t="s">
        <v>71</v>
      </c>
      <c r="AY90" s="202" t="s">
        <v>131</v>
      </c>
      <c r="BK90" s="204">
        <f>BK91+BK114+BK115+BK137+BK147+BK164</f>
        <v>0</v>
      </c>
    </row>
    <row r="91" s="12" customFormat="1" ht="22.8" customHeight="1">
      <c r="A91" s="12"/>
      <c r="B91" s="191"/>
      <c r="C91" s="192"/>
      <c r="D91" s="193" t="s">
        <v>70</v>
      </c>
      <c r="E91" s="205" t="s">
        <v>132</v>
      </c>
      <c r="F91" s="205" t="s">
        <v>133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SUM(P92:P113)</f>
        <v>0</v>
      </c>
      <c r="Q91" s="199"/>
      <c r="R91" s="200">
        <f>SUM(R92:R113)</f>
        <v>0.39545040000000004</v>
      </c>
      <c r="S91" s="199"/>
      <c r="T91" s="201">
        <f>SUM(T92:T113)</f>
        <v>0.00040000000000000002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79</v>
      </c>
      <c r="AT91" s="203" t="s">
        <v>70</v>
      </c>
      <c r="AU91" s="203" t="s">
        <v>79</v>
      </c>
      <c r="AY91" s="202" t="s">
        <v>131</v>
      </c>
      <c r="BK91" s="204">
        <f>SUM(BK92:BK113)</f>
        <v>0</v>
      </c>
    </row>
    <row r="92" s="2" customFormat="1" ht="24.15" customHeight="1">
      <c r="A92" s="40"/>
      <c r="B92" s="41"/>
      <c r="C92" s="207" t="s">
        <v>79</v>
      </c>
      <c r="D92" s="207" t="s">
        <v>134</v>
      </c>
      <c r="E92" s="208" t="s">
        <v>135</v>
      </c>
      <c r="F92" s="209" t="s">
        <v>136</v>
      </c>
      <c r="G92" s="210" t="s">
        <v>137</v>
      </c>
      <c r="H92" s="211">
        <v>32.259999999999998</v>
      </c>
      <c r="I92" s="212"/>
      <c r="J92" s="213">
        <f>ROUND(I92*H92,2)</f>
        <v>0</v>
      </c>
      <c r="K92" s="209" t="s">
        <v>138</v>
      </c>
      <c r="L92" s="46"/>
      <c r="M92" s="214" t="s">
        <v>19</v>
      </c>
      <c r="N92" s="215" t="s">
        <v>42</v>
      </c>
      <c r="O92" s="86"/>
      <c r="P92" s="216">
        <f>O92*H92</f>
        <v>0</v>
      </c>
      <c r="Q92" s="216">
        <v>0.00025999999999999998</v>
      </c>
      <c r="R92" s="216">
        <f>Q92*H92</f>
        <v>0.0083875999999999985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139</v>
      </c>
      <c r="AT92" s="218" t="s">
        <v>134</v>
      </c>
      <c r="AU92" s="218" t="s">
        <v>81</v>
      </c>
      <c r="AY92" s="19" t="s">
        <v>131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139</v>
      </c>
      <c r="BM92" s="218" t="s">
        <v>140</v>
      </c>
    </row>
    <row r="93" s="2" customFormat="1">
      <c r="A93" s="40"/>
      <c r="B93" s="41"/>
      <c r="C93" s="42"/>
      <c r="D93" s="220" t="s">
        <v>141</v>
      </c>
      <c r="E93" s="42"/>
      <c r="F93" s="221" t="s">
        <v>142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81</v>
      </c>
    </row>
    <row r="94" s="13" customFormat="1">
      <c r="A94" s="13"/>
      <c r="B94" s="225"/>
      <c r="C94" s="226"/>
      <c r="D94" s="227" t="s">
        <v>143</v>
      </c>
      <c r="E94" s="228" t="s">
        <v>19</v>
      </c>
      <c r="F94" s="229" t="s">
        <v>144</v>
      </c>
      <c r="G94" s="226"/>
      <c r="H94" s="230">
        <v>31.850000000000001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143</v>
      </c>
      <c r="AU94" s="236" t="s">
        <v>81</v>
      </c>
      <c r="AV94" s="13" t="s">
        <v>81</v>
      </c>
      <c r="AW94" s="13" t="s">
        <v>33</v>
      </c>
      <c r="AX94" s="13" t="s">
        <v>71</v>
      </c>
      <c r="AY94" s="236" t="s">
        <v>131</v>
      </c>
    </row>
    <row r="95" s="13" customFormat="1">
      <c r="A95" s="13"/>
      <c r="B95" s="225"/>
      <c r="C95" s="226"/>
      <c r="D95" s="227" t="s">
        <v>143</v>
      </c>
      <c r="E95" s="228" t="s">
        <v>19</v>
      </c>
      <c r="F95" s="229" t="s">
        <v>145</v>
      </c>
      <c r="G95" s="226"/>
      <c r="H95" s="230">
        <v>0.40999999999999998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143</v>
      </c>
      <c r="AU95" s="236" t="s">
        <v>81</v>
      </c>
      <c r="AV95" s="13" t="s">
        <v>81</v>
      </c>
      <c r="AW95" s="13" t="s">
        <v>33</v>
      </c>
      <c r="AX95" s="13" t="s">
        <v>71</v>
      </c>
      <c r="AY95" s="236" t="s">
        <v>131</v>
      </c>
    </row>
    <row r="96" s="14" customFormat="1">
      <c r="A96" s="14"/>
      <c r="B96" s="237"/>
      <c r="C96" s="238"/>
      <c r="D96" s="227" t="s">
        <v>143</v>
      </c>
      <c r="E96" s="239" t="s">
        <v>94</v>
      </c>
      <c r="F96" s="240" t="s">
        <v>146</v>
      </c>
      <c r="G96" s="238"/>
      <c r="H96" s="241">
        <v>32.259999999999998</v>
      </c>
      <c r="I96" s="242"/>
      <c r="J96" s="238"/>
      <c r="K96" s="238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143</v>
      </c>
      <c r="AU96" s="247" t="s">
        <v>81</v>
      </c>
      <c r="AV96" s="14" t="s">
        <v>139</v>
      </c>
      <c r="AW96" s="14" t="s">
        <v>33</v>
      </c>
      <c r="AX96" s="14" t="s">
        <v>79</v>
      </c>
      <c r="AY96" s="247" t="s">
        <v>131</v>
      </c>
    </row>
    <row r="97" s="2" customFormat="1" ht="33" customHeight="1">
      <c r="A97" s="40"/>
      <c r="B97" s="41"/>
      <c r="C97" s="207" t="s">
        <v>81</v>
      </c>
      <c r="D97" s="207" t="s">
        <v>134</v>
      </c>
      <c r="E97" s="208" t="s">
        <v>147</v>
      </c>
      <c r="F97" s="209" t="s">
        <v>148</v>
      </c>
      <c r="G97" s="210" t="s">
        <v>137</v>
      </c>
      <c r="H97" s="211">
        <v>32.259999999999998</v>
      </c>
      <c r="I97" s="212"/>
      <c r="J97" s="213">
        <f>ROUND(I97*H97,2)</f>
        <v>0</v>
      </c>
      <c r="K97" s="209" t="s">
        <v>138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0.0043800000000000002</v>
      </c>
      <c r="R97" s="216">
        <f>Q97*H97</f>
        <v>0.1412988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139</v>
      </c>
      <c r="AT97" s="218" t="s">
        <v>134</v>
      </c>
      <c r="AU97" s="218" t="s">
        <v>81</v>
      </c>
      <c r="AY97" s="19" t="s">
        <v>131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139</v>
      </c>
      <c r="BM97" s="218" t="s">
        <v>149</v>
      </c>
    </row>
    <row r="98" s="2" customFormat="1">
      <c r="A98" s="40"/>
      <c r="B98" s="41"/>
      <c r="C98" s="42"/>
      <c r="D98" s="220" t="s">
        <v>141</v>
      </c>
      <c r="E98" s="42"/>
      <c r="F98" s="221" t="s">
        <v>150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81</v>
      </c>
    </row>
    <row r="99" s="13" customFormat="1">
      <c r="A99" s="13"/>
      <c r="B99" s="225"/>
      <c r="C99" s="226"/>
      <c r="D99" s="227" t="s">
        <v>143</v>
      </c>
      <c r="E99" s="228" t="s">
        <v>19</v>
      </c>
      <c r="F99" s="229" t="s">
        <v>94</v>
      </c>
      <c r="G99" s="226"/>
      <c r="H99" s="230">
        <v>32.259999999999998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143</v>
      </c>
      <c r="AU99" s="236" t="s">
        <v>81</v>
      </c>
      <c r="AV99" s="13" t="s">
        <v>81</v>
      </c>
      <c r="AW99" s="13" t="s">
        <v>33</v>
      </c>
      <c r="AX99" s="13" t="s">
        <v>79</v>
      </c>
      <c r="AY99" s="236" t="s">
        <v>131</v>
      </c>
    </row>
    <row r="100" s="2" customFormat="1" ht="24.15" customHeight="1">
      <c r="A100" s="40"/>
      <c r="B100" s="41"/>
      <c r="C100" s="207" t="s">
        <v>151</v>
      </c>
      <c r="D100" s="207" t="s">
        <v>134</v>
      </c>
      <c r="E100" s="208" t="s">
        <v>152</v>
      </c>
      <c r="F100" s="209" t="s">
        <v>153</v>
      </c>
      <c r="G100" s="210" t="s">
        <v>137</v>
      </c>
      <c r="H100" s="211">
        <v>32.259999999999998</v>
      </c>
      <c r="I100" s="212"/>
      <c r="J100" s="213">
        <f>ROUND(I100*H100,2)</f>
        <v>0</v>
      </c>
      <c r="K100" s="209" t="s">
        <v>138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0.00020000000000000001</v>
      </c>
      <c r="R100" s="216">
        <f>Q100*H100</f>
        <v>0.0064520000000000003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139</v>
      </c>
      <c r="AT100" s="218" t="s">
        <v>134</v>
      </c>
      <c r="AU100" s="218" t="s">
        <v>81</v>
      </c>
      <c r="AY100" s="19" t="s">
        <v>131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139</v>
      </c>
      <c r="BM100" s="218" t="s">
        <v>154</v>
      </c>
    </row>
    <row r="101" s="2" customFormat="1">
      <c r="A101" s="40"/>
      <c r="B101" s="41"/>
      <c r="C101" s="42"/>
      <c r="D101" s="220" t="s">
        <v>141</v>
      </c>
      <c r="E101" s="42"/>
      <c r="F101" s="221" t="s">
        <v>155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81</v>
      </c>
    </row>
    <row r="102" s="13" customFormat="1">
      <c r="A102" s="13"/>
      <c r="B102" s="225"/>
      <c r="C102" s="226"/>
      <c r="D102" s="227" t="s">
        <v>143</v>
      </c>
      <c r="E102" s="228" t="s">
        <v>19</v>
      </c>
      <c r="F102" s="229" t="s">
        <v>94</v>
      </c>
      <c r="G102" s="226"/>
      <c r="H102" s="230">
        <v>32.259999999999998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33</v>
      </c>
      <c r="AX102" s="13" t="s">
        <v>79</v>
      </c>
      <c r="AY102" s="236" t="s">
        <v>131</v>
      </c>
    </row>
    <row r="103" s="2" customFormat="1" ht="37.8" customHeight="1">
      <c r="A103" s="40"/>
      <c r="B103" s="41"/>
      <c r="C103" s="207" t="s">
        <v>139</v>
      </c>
      <c r="D103" s="207" t="s">
        <v>134</v>
      </c>
      <c r="E103" s="208" t="s">
        <v>156</v>
      </c>
      <c r="F103" s="209" t="s">
        <v>157</v>
      </c>
      <c r="G103" s="210" t="s">
        <v>137</v>
      </c>
      <c r="H103" s="211">
        <v>32.259999999999998</v>
      </c>
      <c r="I103" s="212"/>
      <c r="J103" s="213">
        <f>ROUND(I103*H103,2)</f>
        <v>0</v>
      </c>
      <c r="K103" s="209" t="s">
        <v>138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0.0027000000000000001</v>
      </c>
      <c r="R103" s="216">
        <f>Q103*H103</f>
        <v>0.087101999999999999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139</v>
      </c>
      <c r="AT103" s="218" t="s">
        <v>134</v>
      </c>
      <c r="AU103" s="218" t="s">
        <v>81</v>
      </c>
      <c r="AY103" s="19" t="s">
        <v>131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139</v>
      </c>
      <c r="BM103" s="218" t="s">
        <v>158</v>
      </c>
    </row>
    <row r="104" s="2" customFormat="1">
      <c r="A104" s="40"/>
      <c r="B104" s="41"/>
      <c r="C104" s="42"/>
      <c r="D104" s="220" t="s">
        <v>141</v>
      </c>
      <c r="E104" s="42"/>
      <c r="F104" s="221" t="s">
        <v>159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81</v>
      </c>
    </row>
    <row r="105" s="13" customFormat="1">
      <c r="A105" s="13"/>
      <c r="B105" s="225"/>
      <c r="C105" s="226"/>
      <c r="D105" s="227" t="s">
        <v>143</v>
      </c>
      <c r="E105" s="228" t="s">
        <v>19</v>
      </c>
      <c r="F105" s="229" t="s">
        <v>94</v>
      </c>
      <c r="G105" s="226"/>
      <c r="H105" s="230">
        <v>32.259999999999998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143</v>
      </c>
      <c r="AU105" s="236" t="s">
        <v>81</v>
      </c>
      <c r="AV105" s="13" t="s">
        <v>81</v>
      </c>
      <c r="AW105" s="13" t="s">
        <v>33</v>
      </c>
      <c r="AX105" s="13" t="s">
        <v>79</v>
      </c>
      <c r="AY105" s="236" t="s">
        <v>131</v>
      </c>
    </row>
    <row r="106" s="2" customFormat="1" ht="37.8" customHeight="1">
      <c r="A106" s="40"/>
      <c r="B106" s="41"/>
      <c r="C106" s="207" t="s">
        <v>160</v>
      </c>
      <c r="D106" s="207" t="s">
        <v>134</v>
      </c>
      <c r="E106" s="208" t="s">
        <v>161</v>
      </c>
      <c r="F106" s="209" t="s">
        <v>162</v>
      </c>
      <c r="G106" s="210" t="s">
        <v>137</v>
      </c>
      <c r="H106" s="211">
        <v>7</v>
      </c>
      <c r="I106" s="212"/>
      <c r="J106" s="213">
        <f>ROUND(I106*H106,2)</f>
        <v>0</v>
      </c>
      <c r="K106" s="209" t="s">
        <v>138</v>
      </c>
      <c r="L106" s="46"/>
      <c r="M106" s="214" t="s">
        <v>19</v>
      </c>
      <c r="N106" s="215" t="s">
        <v>42</v>
      </c>
      <c r="O106" s="86"/>
      <c r="P106" s="216">
        <f>O106*H106</f>
        <v>0</v>
      </c>
      <c r="Q106" s="216">
        <v>0.02163</v>
      </c>
      <c r="R106" s="216">
        <f>Q106*H106</f>
        <v>0.15140999999999999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139</v>
      </c>
      <c r="AT106" s="218" t="s">
        <v>134</v>
      </c>
      <c r="AU106" s="218" t="s">
        <v>81</v>
      </c>
      <c r="AY106" s="19" t="s">
        <v>131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139</v>
      </c>
      <c r="BM106" s="218" t="s">
        <v>163</v>
      </c>
    </row>
    <row r="107" s="2" customFormat="1">
      <c r="A107" s="40"/>
      <c r="B107" s="41"/>
      <c r="C107" s="42"/>
      <c r="D107" s="220" t="s">
        <v>141</v>
      </c>
      <c r="E107" s="42"/>
      <c r="F107" s="221" t="s">
        <v>164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81</v>
      </c>
    </row>
    <row r="108" s="13" customFormat="1">
      <c r="A108" s="13"/>
      <c r="B108" s="225"/>
      <c r="C108" s="226"/>
      <c r="D108" s="227" t="s">
        <v>143</v>
      </c>
      <c r="E108" s="228" t="s">
        <v>19</v>
      </c>
      <c r="F108" s="229" t="s">
        <v>92</v>
      </c>
      <c r="G108" s="226"/>
      <c r="H108" s="230">
        <v>7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143</v>
      </c>
      <c r="AU108" s="236" t="s">
        <v>81</v>
      </c>
      <c r="AV108" s="13" t="s">
        <v>81</v>
      </c>
      <c r="AW108" s="13" t="s">
        <v>33</v>
      </c>
      <c r="AX108" s="13" t="s">
        <v>79</v>
      </c>
      <c r="AY108" s="236" t="s">
        <v>131</v>
      </c>
    </row>
    <row r="109" s="2" customFormat="1" ht="37.8" customHeight="1">
      <c r="A109" s="40"/>
      <c r="B109" s="41"/>
      <c r="C109" s="207" t="s">
        <v>132</v>
      </c>
      <c r="D109" s="207" t="s">
        <v>134</v>
      </c>
      <c r="E109" s="208" t="s">
        <v>165</v>
      </c>
      <c r="F109" s="209" t="s">
        <v>166</v>
      </c>
      <c r="G109" s="210" t="s">
        <v>137</v>
      </c>
      <c r="H109" s="211">
        <v>40</v>
      </c>
      <c r="I109" s="212"/>
      <c r="J109" s="213">
        <f>ROUND(I109*H109,2)</f>
        <v>0</v>
      </c>
      <c r="K109" s="209" t="s">
        <v>138</v>
      </c>
      <c r="L109" s="46"/>
      <c r="M109" s="214" t="s">
        <v>19</v>
      </c>
      <c r="N109" s="215" t="s">
        <v>42</v>
      </c>
      <c r="O109" s="86"/>
      <c r="P109" s="216">
        <f>O109*H109</f>
        <v>0</v>
      </c>
      <c r="Q109" s="216">
        <v>2.0000000000000002E-05</v>
      </c>
      <c r="R109" s="216">
        <f>Q109*H109</f>
        <v>0.00080000000000000004</v>
      </c>
      <c r="S109" s="216">
        <v>1.0000000000000001E-05</v>
      </c>
      <c r="T109" s="217">
        <f>S109*H109</f>
        <v>0.00040000000000000002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139</v>
      </c>
      <c r="AT109" s="218" t="s">
        <v>134</v>
      </c>
      <c r="AU109" s="218" t="s">
        <v>81</v>
      </c>
      <c r="AY109" s="19" t="s">
        <v>131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79</v>
      </c>
      <c r="BK109" s="219">
        <f>ROUND(I109*H109,2)</f>
        <v>0</v>
      </c>
      <c r="BL109" s="19" t="s">
        <v>139</v>
      </c>
      <c r="BM109" s="218" t="s">
        <v>167</v>
      </c>
    </row>
    <row r="110" s="2" customFormat="1">
      <c r="A110" s="40"/>
      <c r="B110" s="41"/>
      <c r="C110" s="42"/>
      <c r="D110" s="220" t="s">
        <v>141</v>
      </c>
      <c r="E110" s="42"/>
      <c r="F110" s="221" t="s">
        <v>168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81</v>
      </c>
    </row>
    <row r="111" s="13" customFormat="1">
      <c r="A111" s="13"/>
      <c r="B111" s="225"/>
      <c r="C111" s="226"/>
      <c r="D111" s="227" t="s">
        <v>143</v>
      </c>
      <c r="E111" s="228" t="s">
        <v>19</v>
      </c>
      <c r="F111" s="229" t="s">
        <v>169</v>
      </c>
      <c r="G111" s="226"/>
      <c r="H111" s="230">
        <v>22.5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143</v>
      </c>
      <c r="AU111" s="236" t="s">
        <v>81</v>
      </c>
      <c r="AV111" s="13" t="s">
        <v>81</v>
      </c>
      <c r="AW111" s="13" t="s">
        <v>33</v>
      </c>
      <c r="AX111" s="13" t="s">
        <v>71</v>
      </c>
      <c r="AY111" s="236" t="s">
        <v>131</v>
      </c>
    </row>
    <row r="112" s="13" customFormat="1">
      <c r="A112" s="13"/>
      <c r="B112" s="225"/>
      <c r="C112" s="226"/>
      <c r="D112" s="227" t="s">
        <v>143</v>
      </c>
      <c r="E112" s="228" t="s">
        <v>19</v>
      </c>
      <c r="F112" s="229" t="s">
        <v>170</v>
      </c>
      <c r="G112" s="226"/>
      <c r="H112" s="230">
        <v>17.5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143</v>
      </c>
      <c r="AU112" s="236" t="s">
        <v>81</v>
      </c>
      <c r="AV112" s="13" t="s">
        <v>81</v>
      </c>
      <c r="AW112" s="13" t="s">
        <v>33</v>
      </c>
      <c r="AX112" s="13" t="s">
        <v>71</v>
      </c>
      <c r="AY112" s="236" t="s">
        <v>131</v>
      </c>
    </row>
    <row r="113" s="14" customFormat="1">
      <c r="A113" s="14"/>
      <c r="B113" s="237"/>
      <c r="C113" s="238"/>
      <c r="D113" s="227" t="s">
        <v>143</v>
      </c>
      <c r="E113" s="239" t="s">
        <v>19</v>
      </c>
      <c r="F113" s="240" t="s">
        <v>146</v>
      </c>
      <c r="G113" s="238"/>
      <c r="H113" s="241">
        <v>40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143</v>
      </c>
      <c r="AU113" s="247" t="s">
        <v>81</v>
      </c>
      <c r="AV113" s="14" t="s">
        <v>139</v>
      </c>
      <c r="AW113" s="14" t="s">
        <v>33</v>
      </c>
      <c r="AX113" s="14" t="s">
        <v>79</v>
      </c>
      <c r="AY113" s="247" t="s">
        <v>131</v>
      </c>
    </row>
    <row r="114" s="12" customFormat="1" ht="22.8" customHeight="1">
      <c r="A114" s="12"/>
      <c r="B114" s="191"/>
      <c r="C114" s="192"/>
      <c r="D114" s="193" t="s">
        <v>70</v>
      </c>
      <c r="E114" s="205" t="s">
        <v>171</v>
      </c>
      <c r="F114" s="205" t="s">
        <v>172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v>0</v>
      </c>
      <c r="Q114" s="199"/>
      <c r="R114" s="200">
        <v>0</v>
      </c>
      <c r="S114" s="199"/>
      <c r="T114" s="201"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79</v>
      </c>
      <c r="AT114" s="203" t="s">
        <v>70</v>
      </c>
      <c r="AU114" s="203" t="s">
        <v>79</v>
      </c>
      <c r="AY114" s="202" t="s">
        <v>131</v>
      </c>
      <c r="BK114" s="204">
        <v>0</v>
      </c>
    </row>
    <row r="115" s="12" customFormat="1" ht="22.8" customHeight="1">
      <c r="A115" s="12"/>
      <c r="B115" s="191"/>
      <c r="C115" s="192"/>
      <c r="D115" s="193" t="s">
        <v>70</v>
      </c>
      <c r="E115" s="205" t="s">
        <v>173</v>
      </c>
      <c r="F115" s="205" t="s">
        <v>174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SUM(P116:P136)</f>
        <v>0</v>
      </c>
      <c r="Q115" s="199"/>
      <c r="R115" s="200">
        <f>SUM(R116:R136)</f>
        <v>0</v>
      </c>
      <c r="S115" s="199"/>
      <c r="T115" s="201">
        <f>SUM(T116:T136)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79</v>
      </c>
      <c r="AT115" s="203" t="s">
        <v>70</v>
      </c>
      <c r="AU115" s="203" t="s">
        <v>79</v>
      </c>
      <c r="AY115" s="202" t="s">
        <v>131</v>
      </c>
      <c r="BK115" s="204">
        <f>SUM(BK116:BK136)</f>
        <v>0</v>
      </c>
    </row>
    <row r="116" s="2" customFormat="1" ht="44.25" customHeight="1">
      <c r="A116" s="40"/>
      <c r="B116" s="41"/>
      <c r="C116" s="207" t="s">
        <v>93</v>
      </c>
      <c r="D116" s="207" t="s">
        <v>134</v>
      </c>
      <c r="E116" s="208" t="s">
        <v>175</v>
      </c>
      <c r="F116" s="209" t="s">
        <v>176</v>
      </c>
      <c r="G116" s="210" t="s">
        <v>137</v>
      </c>
      <c r="H116" s="211">
        <v>738</v>
      </c>
      <c r="I116" s="212"/>
      <c r="J116" s="213">
        <f>ROUND(I116*H116,2)</f>
        <v>0</v>
      </c>
      <c r="K116" s="209" t="s">
        <v>138</v>
      </c>
      <c r="L116" s="46"/>
      <c r="M116" s="214" t="s">
        <v>19</v>
      </c>
      <c r="N116" s="215" t="s">
        <v>42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139</v>
      </c>
      <c r="AT116" s="218" t="s">
        <v>134</v>
      </c>
      <c r="AU116" s="218" t="s">
        <v>81</v>
      </c>
      <c r="AY116" s="19" t="s">
        <v>131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139</v>
      </c>
      <c r="BM116" s="218" t="s">
        <v>177</v>
      </c>
    </row>
    <row r="117" s="2" customFormat="1">
      <c r="A117" s="40"/>
      <c r="B117" s="41"/>
      <c r="C117" s="42"/>
      <c r="D117" s="220" t="s">
        <v>141</v>
      </c>
      <c r="E117" s="42"/>
      <c r="F117" s="221" t="s">
        <v>178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141</v>
      </c>
      <c r="AU117" s="19" t="s">
        <v>81</v>
      </c>
    </row>
    <row r="118" s="13" customFormat="1">
      <c r="A118" s="13"/>
      <c r="B118" s="225"/>
      <c r="C118" s="226"/>
      <c r="D118" s="227" t="s">
        <v>143</v>
      </c>
      <c r="E118" s="228" t="s">
        <v>19</v>
      </c>
      <c r="F118" s="229" t="s">
        <v>179</v>
      </c>
      <c r="G118" s="226"/>
      <c r="H118" s="230">
        <v>738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71</v>
      </c>
      <c r="AY118" s="236" t="s">
        <v>131</v>
      </c>
    </row>
    <row r="119" s="14" customFormat="1">
      <c r="A119" s="14"/>
      <c r="B119" s="237"/>
      <c r="C119" s="238"/>
      <c r="D119" s="227" t="s">
        <v>143</v>
      </c>
      <c r="E119" s="239" t="s">
        <v>98</v>
      </c>
      <c r="F119" s="240" t="s">
        <v>146</v>
      </c>
      <c r="G119" s="238"/>
      <c r="H119" s="241">
        <v>738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143</v>
      </c>
      <c r="AU119" s="247" t="s">
        <v>81</v>
      </c>
      <c r="AV119" s="14" t="s">
        <v>139</v>
      </c>
      <c r="AW119" s="14" t="s">
        <v>33</v>
      </c>
      <c r="AX119" s="14" t="s">
        <v>79</v>
      </c>
      <c r="AY119" s="247" t="s">
        <v>131</v>
      </c>
    </row>
    <row r="120" s="2" customFormat="1" ht="55.5" customHeight="1">
      <c r="A120" s="40"/>
      <c r="B120" s="41"/>
      <c r="C120" s="207" t="s">
        <v>180</v>
      </c>
      <c r="D120" s="207" t="s">
        <v>134</v>
      </c>
      <c r="E120" s="208" t="s">
        <v>181</v>
      </c>
      <c r="F120" s="209" t="s">
        <v>182</v>
      </c>
      <c r="G120" s="210" t="s">
        <v>137</v>
      </c>
      <c r="H120" s="211">
        <v>22140</v>
      </c>
      <c r="I120" s="212"/>
      <c r="J120" s="213">
        <f>ROUND(I120*H120,2)</f>
        <v>0</v>
      </c>
      <c r="K120" s="209" t="s">
        <v>138</v>
      </c>
      <c r="L120" s="46"/>
      <c r="M120" s="214" t="s">
        <v>19</v>
      </c>
      <c r="N120" s="215" t="s">
        <v>42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139</v>
      </c>
      <c r="AT120" s="218" t="s">
        <v>134</v>
      </c>
      <c r="AU120" s="218" t="s">
        <v>81</v>
      </c>
      <c r="AY120" s="19" t="s">
        <v>131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79</v>
      </c>
      <c r="BK120" s="219">
        <f>ROUND(I120*H120,2)</f>
        <v>0</v>
      </c>
      <c r="BL120" s="19" t="s">
        <v>139</v>
      </c>
      <c r="BM120" s="218" t="s">
        <v>183</v>
      </c>
    </row>
    <row r="121" s="2" customFormat="1">
      <c r="A121" s="40"/>
      <c r="B121" s="41"/>
      <c r="C121" s="42"/>
      <c r="D121" s="220" t="s">
        <v>141</v>
      </c>
      <c r="E121" s="42"/>
      <c r="F121" s="221" t="s">
        <v>184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81</v>
      </c>
    </row>
    <row r="122" s="13" customFormat="1">
      <c r="A122" s="13"/>
      <c r="B122" s="225"/>
      <c r="C122" s="226"/>
      <c r="D122" s="227" t="s">
        <v>143</v>
      </c>
      <c r="E122" s="228" t="s">
        <v>19</v>
      </c>
      <c r="F122" s="229" t="s">
        <v>185</v>
      </c>
      <c r="G122" s="226"/>
      <c r="H122" s="230">
        <v>22140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143</v>
      </c>
      <c r="AU122" s="236" t="s">
        <v>81</v>
      </c>
      <c r="AV122" s="13" t="s">
        <v>81</v>
      </c>
      <c r="AW122" s="13" t="s">
        <v>33</v>
      </c>
      <c r="AX122" s="13" t="s">
        <v>79</v>
      </c>
      <c r="AY122" s="236" t="s">
        <v>131</v>
      </c>
    </row>
    <row r="123" s="2" customFormat="1" ht="44.25" customHeight="1">
      <c r="A123" s="40"/>
      <c r="B123" s="41"/>
      <c r="C123" s="207" t="s">
        <v>171</v>
      </c>
      <c r="D123" s="207" t="s">
        <v>134</v>
      </c>
      <c r="E123" s="208" t="s">
        <v>186</v>
      </c>
      <c r="F123" s="209" t="s">
        <v>187</v>
      </c>
      <c r="G123" s="210" t="s">
        <v>137</v>
      </c>
      <c r="H123" s="211">
        <v>738</v>
      </c>
      <c r="I123" s="212"/>
      <c r="J123" s="213">
        <f>ROUND(I123*H123,2)</f>
        <v>0</v>
      </c>
      <c r="K123" s="209" t="s">
        <v>138</v>
      </c>
      <c r="L123" s="46"/>
      <c r="M123" s="214" t="s">
        <v>19</v>
      </c>
      <c r="N123" s="215" t="s">
        <v>42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139</v>
      </c>
      <c r="AT123" s="218" t="s">
        <v>134</v>
      </c>
      <c r="AU123" s="218" t="s">
        <v>81</v>
      </c>
      <c r="AY123" s="19" t="s">
        <v>131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79</v>
      </c>
      <c r="BK123" s="219">
        <f>ROUND(I123*H123,2)</f>
        <v>0</v>
      </c>
      <c r="BL123" s="19" t="s">
        <v>139</v>
      </c>
      <c r="BM123" s="218" t="s">
        <v>188</v>
      </c>
    </row>
    <row r="124" s="2" customFormat="1">
      <c r="A124" s="40"/>
      <c r="B124" s="41"/>
      <c r="C124" s="42"/>
      <c r="D124" s="220" t="s">
        <v>141</v>
      </c>
      <c r="E124" s="42"/>
      <c r="F124" s="221" t="s">
        <v>189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81</v>
      </c>
    </row>
    <row r="125" s="13" customFormat="1">
      <c r="A125" s="13"/>
      <c r="B125" s="225"/>
      <c r="C125" s="226"/>
      <c r="D125" s="227" t="s">
        <v>143</v>
      </c>
      <c r="E125" s="228" t="s">
        <v>19</v>
      </c>
      <c r="F125" s="229" t="s">
        <v>98</v>
      </c>
      <c r="G125" s="226"/>
      <c r="H125" s="230">
        <v>738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143</v>
      </c>
      <c r="AU125" s="236" t="s">
        <v>81</v>
      </c>
      <c r="AV125" s="13" t="s">
        <v>81</v>
      </c>
      <c r="AW125" s="13" t="s">
        <v>33</v>
      </c>
      <c r="AX125" s="13" t="s">
        <v>79</v>
      </c>
      <c r="AY125" s="236" t="s">
        <v>131</v>
      </c>
    </row>
    <row r="126" s="2" customFormat="1" ht="24.15" customHeight="1">
      <c r="A126" s="40"/>
      <c r="B126" s="41"/>
      <c r="C126" s="207" t="s">
        <v>190</v>
      </c>
      <c r="D126" s="207" t="s">
        <v>134</v>
      </c>
      <c r="E126" s="208" t="s">
        <v>191</v>
      </c>
      <c r="F126" s="209" t="s">
        <v>192</v>
      </c>
      <c r="G126" s="210" t="s">
        <v>137</v>
      </c>
      <c r="H126" s="211">
        <v>738</v>
      </c>
      <c r="I126" s="212"/>
      <c r="J126" s="213">
        <f>ROUND(I126*H126,2)</f>
        <v>0</v>
      </c>
      <c r="K126" s="209" t="s">
        <v>138</v>
      </c>
      <c r="L126" s="46"/>
      <c r="M126" s="214" t="s">
        <v>19</v>
      </c>
      <c r="N126" s="215" t="s">
        <v>42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139</v>
      </c>
      <c r="AT126" s="218" t="s">
        <v>134</v>
      </c>
      <c r="AU126" s="218" t="s">
        <v>81</v>
      </c>
      <c r="AY126" s="19" t="s">
        <v>131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79</v>
      </c>
      <c r="BK126" s="219">
        <f>ROUND(I126*H126,2)</f>
        <v>0</v>
      </c>
      <c r="BL126" s="19" t="s">
        <v>139</v>
      </c>
      <c r="BM126" s="218" t="s">
        <v>193</v>
      </c>
    </row>
    <row r="127" s="2" customFormat="1">
      <c r="A127" s="40"/>
      <c r="B127" s="41"/>
      <c r="C127" s="42"/>
      <c r="D127" s="220" t="s">
        <v>141</v>
      </c>
      <c r="E127" s="42"/>
      <c r="F127" s="221" t="s">
        <v>194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81</v>
      </c>
    </row>
    <row r="128" s="13" customFormat="1">
      <c r="A128" s="13"/>
      <c r="B128" s="225"/>
      <c r="C128" s="226"/>
      <c r="D128" s="227" t="s">
        <v>143</v>
      </c>
      <c r="E128" s="228" t="s">
        <v>19</v>
      </c>
      <c r="F128" s="229" t="s">
        <v>98</v>
      </c>
      <c r="G128" s="226"/>
      <c r="H128" s="230">
        <v>738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143</v>
      </c>
      <c r="AU128" s="236" t="s">
        <v>81</v>
      </c>
      <c r="AV128" s="13" t="s">
        <v>81</v>
      </c>
      <c r="AW128" s="13" t="s">
        <v>33</v>
      </c>
      <c r="AX128" s="13" t="s">
        <v>79</v>
      </c>
      <c r="AY128" s="236" t="s">
        <v>131</v>
      </c>
    </row>
    <row r="129" s="2" customFormat="1" ht="33" customHeight="1">
      <c r="A129" s="40"/>
      <c r="B129" s="41"/>
      <c r="C129" s="207" t="s">
        <v>195</v>
      </c>
      <c r="D129" s="207" t="s">
        <v>134</v>
      </c>
      <c r="E129" s="208" t="s">
        <v>196</v>
      </c>
      <c r="F129" s="209" t="s">
        <v>197</v>
      </c>
      <c r="G129" s="210" t="s">
        <v>137</v>
      </c>
      <c r="H129" s="211">
        <v>22140</v>
      </c>
      <c r="I129" s="212"/>
      <c r="J129" s="213">
        <f>ROUND(I129*H129,2)</f>
        <v>0</v>
      </c>
      <c r="K129" s="209" t="s">
        <v>138</v>
      </c>
      <c r="L129" s="46"/>
      <c r="M129" s="214" t="s">
        <v>19</v>
      </c>
      <c r="N129" s="215" t="s">
        <v>42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139</v>
      </c>
      <c r="AT129" s="218" t="s">
        <v>134</v>
      </c>
      <c r="AU129" s="218" t="s">
        <v>81</v>
      </c>
      <c r="AY129" s="19" t="s">
        <v>131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79</v>
      </c>
      <c r="BK129" s="219">
        <f>ROUND(I129*H129,2)</f>
        <v>0</v>
      </c>
      <c r="BL129" s="19" t="s">
        <v>139</v>
      </c>
      <c r="BM129" s="218" t="s">
        <v>198</v>
      </c>
    </row>
    <row r="130" s="2" customFormat="1">
      <c r="A130" s="40"/>
      <c r="B130" s="41"/>
      <c r="C130" s="42"/>
      <c r="D130" s="220" t="s">
        <v>141</v>
      </c>
      <c r="E130" s="42"/>
      <c r="F130" s="221" t="s">
        <v>199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81</v>
      </c>
    </row>
    <row r="131" s="13" customFormat="1">
      <c r="A131" s="13"/>
      <c r="B131" s="225"/>
      <c r="C131" s="226"/>
      <c r="D131" s="227" t="s">
        <v>143</v>
      </c>
      <c r="E131" s="228" t="s">
        <v>19</v>
      </c>
      <c r="F131" s="229" t="s">
        <v>185</v>
      </c>
      <c r="G131" s="226"/>
      <c r="H131" s="230">
        <v>22140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143</v>
      </c>
      <c r="AU131" s="236" t="s">
        <v>81</v>
      </c>
      <c r="AV131" s="13" t="s">
        <v>81</v>
      </c>
      <c r="AW131" s="13" t="s">
        <v>33</v>
      </c>
      <c r="AX131" s="13" t="s">
        <v>79</v>
      </c>
      <c r="AY131" s="236" t="s">
        <v>131</v>
      </c>
    </row>
    <row r="132" s="2" customFormat="1" ht="24.15" customHeight="1">
      <c r="A132" s="40"/>
      <c r="B132" s="41"/>
      <c r="C132" s="207" t="s">
        <v>8</v>
      </c>
      <c r="D132" s="207" t="s">
        <v>134</v>
      </c>
      <c r="E132" s="208" t="s">
        <v>200</v>
      </c>
      <c r="F132" s="209" t="s">
        <v>201</v>
      </c>
      <c r="G132" s="210" t="s">
        <v>137</v>
      </c>
      <c r="H132" s="211">
        <v>738</v>
      </c>
      <c r="I132" s="212"/>
      <c r="J132" s="213">
        <f>ROUND(I132*H132,2)</f>
        <v>0</v>
      </c>
      <c r="K132" s="209" t="s">
        <v>138</v>
      </c>
      <c r="L132" s="46"/>
      <c r="M132" s="214" t="s">
        <v>19</v>
      </c>
      <c r="N132" s="215" t="s">
        <v>42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139</v>
      </c>
      <c r="AT132" s="218" t="s">
        <v>134</v>
      </c>
      <c r="AU132" s="218" t="s">
        <v>81</v>
      </c>
      <c r="AY132" s="19" t="s">
        <v>131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79</v>
      </c>
      <c r="BK132" s="219">
        <f>ROUND(I132*H132,2)</f>
        <v>0</v>
      </c>
      <c r="BL132" s="19" t="s">
        <v>139</v>
      </c>
      <c r="BM132" s="218" t="s">
        <v>202</v>
      </c>
    </row>
    <row r="133" s="2" customFormat="1">
      <c r="A133" s="40"/>
      <c r="B133" s="41"/>
      <c r="C133" s="42"/>
      <c r="D133" s="220" t="s">
        <v>141</v>
      </c>
      <c r="E133" s="42"/>
      <c r="F133" s="221" t="s">
        <v>203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141</v>
      </c>
      <c r="AU133" s="19" t="s">
        <v>81</v>
      </c>
    </row>
    <row r="134" s="13" customFormat="1">
      <c r="A134" s="13"/>
      <c r="B134" s="225"/>
      <c r="C134" s="226"/>
      <c r="D134" s="227" t="s">
        <v>143</v>
      </c>
      <c r="E134" s="228" t="s">
        <v>19</v>
      </c>
      <c r="F134" s="229" t="s">
        <v>98</v>
      </c>
      <c r="G134" s="226"/>
      <c r="H134" s="230">
        <v>738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143</v>
      </c>
      <c r="AU134" s="236" t="s">
        <v>81</v>
      </c>
      <c r="AV134" s="13" t="s">
        <v>81</v>
      </c>
      <c r="AW134" s="13" t="s">
        <v>33</v>
      </c>
      <c r="AX134" s="13" t="s">
        <v>79</v>
      </c>
      <c r="AY134" s="236" t="s">
        <v>131</v>
      </c>
    </row>
    <row r="135" s="2" customFormat="1" ht="33" customHeight="1">
      <c r="A135" s="40"/>
      <c r="B135" s="41"/>
      <c r="C135" s="207" t="s">
        <v>204</v>
      </c>
      <c r="D135" s="207" t="s">
        <v>134</v>
      </c>
      <c r="E135" s="208" t="s">
        <v>205</v>
      </c>
      <c r="F135" s="209" t="s">
        <v>206</v>
      </c>
      <c r="G135" s="210" t="s">
        <v>207</v>
      </c>
      <c r="H135" s="211">
        <v>1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42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139</v>
      </c>
      <c r="AT135" s="218" t="s">
        <v>134</v>
      </c>
      <c r="AU135" s="218" t="s">
        <v>81</v>
      </c>
      <c r="AY135" s="19" t="s">
        <v>131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79</v>
      </c>
      <c r="BK135" s="219">
        <f>ROUND(I135*H135,2)</f>
        <v>0</v>
      </c>
      <c r="BL135" s="19" t="s">
        <v>139</v>
      </c>
      <c r="BM135" s="218" t="s">
        <v>208</v>
      </c>
    </row>
    <row r="136" s="2" customFormat="1" ht="33" customHeight="1">
      <c r="A136" s="40"/>
      <c r="B136" s="41"/>
      <c r="C136" s="207" t="s">
        <v>209</v>
      </c>
      <c r="D136" s="207" t="s">
        <v>134</v>
      </c>
      <c r="E136" s="208" t="s">
        <v>210</v>
      </c>
      <c r="F136" s="209" t="s">
        <v>211</v>
      </c>
      <c r="G136" s="210" t="s">
        <v>207</v>
      </c>
      <c r="H136" s="211">
        <v>1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42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139</v>
      </c>
      <c r="AT136" s="218" t="s">
        <v>134</v>
      </c>
      <c r="AU136" s="218" t="s">
        <v>81</v>
      </c>
      <c r="AY136" s="19" t="s">
        <v>131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79</v>
      </c>
      <c r="BK136" s="219">
        <f>ROUND(I136*H136,2)</f>
        <v>0</v>
      </c>
      <c r="BL136" s="19" t="s">
        <v>139</v>
      </c>
      <c r="BM136" s="218" t="s">
        <v>212</v>
      </c>
    </row>
    <row r="137" s="12" customFormat="1" ht="22.8" customHeight="1">
      <c r="A137" s="12"/>
      <c r="B137" s="191"/>
      <c r="C137" s="192"/>
      <c r="D137" s="193" t="s">
        <v>70</v>
      </c>
      <c r="E137" s="205" t="s">
        <v>213</v>
      </c>
      <c r="F137" s="205" t="s">
        <v>214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SUM(P138:P146)</f>
        <v>0</v>
      </c>
      <c r="Q137" s="199"/>
      <c r="R137" s="200">
        <f>SUM(R138:R146)</f>
        <v>0</v>
      </c>
      <c r="S137" s="199"/>
      <c r="T137" s="201">
        <f>SUM(T138:T146)</f>
        <v>1.2636799999999999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79</v>
      </c>
      <c r="AT137" s="203" t="s">
        <v>70</v>
      </c>
      <c r="AU137" s="203" t="s">
        <v>79</v>
      </c>
      <c r="AY137" s="202" t="s">
        <v>131</v>
      </c>
      <c r="BK137" s="204">
        <f>SUM(BK138:BK146)</f>
        <v>0</v>
      </c>
    </row>
    <row r="138" s="2" customFormat="1" ht="44.25" customHeight="1">
      <c r="A138" s="40"/>
      <c r="B138" s="41"/>
      <c r="C138" s="207" t="s">
        <v>215</v>
      </c>
      <c r="D138" s="207" t="s">
        <v>134</v>
      </c>
      <c r="E138" s="208" t="s">
        <v>216</v>
      </c>
      <c r="F138" s="209" t="s">
        <v>217</v>
      </c>
      <c r="G138" s="210" t="s">
        <v>137</v>
      </c>
      <c r="H138" s="211">
        <v>7</v>
      </c>
      <c r="I138" s="212"/>
      <c r="J138" s="213">
        <f>ROUND(I138*H138,2)</f>
        <v>0</v>
      </c>
      <c r="K138" s="209" t="s">
        <v>138</v>
      </c>
      <c r="L138" s="46"/>
      <c r="M138" s="214" t="s">
        <v>19</v>
      </c>
      <c r="N138" s="215" t="s">
        <v>42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0.016</v>
      </c>
      <c r="T138" s="217">
        <f>S138*H138</f>
        <v>0.112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139</v>
      </c>
      <c r="AT138" s="218" t="s">
        <v>134</v>
      </c>
      <c r="AU138" s="218" t="s">
        <v>81</v>
      </c>
      <c r="AY138" s="19" t="s">
        <v>131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79</v>
      </c>
      <c r="BK138" s="219">
        <f>ROUND(I138*H138,2)</f>
        <v>0</v>
      </c>
      <c r="BL138" s="19" t="s">
        <v>139</v>
      </c>
      <c r="BM138" s="218" t="s">
        <v>218</v>
      </c>
    </row>
    <row r="139" s="2" customFormat="1">
      <c r="A139" s="40"/>
      <c r="B139" s="41"/>
      <c r="C139" s="42"/>
      <c r="D139" s="220" t="s">
        <v>141</v>
      </c>
      <c r="E139" s="42"/>
      <c r="F139" s="221" t="s">
        <v>219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81</v>
      </c>
    </row>
    <row r="140" s="13" customFormat="1">
      <c r="A140" s="13"/>
      <c r="B140" s="225"/>
      <c r="C140" s="226"/>
      <c r="D140" s="227" t="s">
        <v>143</v>
      </c>
      <c r="E140" s="228" t="s">
        <v>19</v>
      </c>
      <c r="F140" s="229" t="s">
        <v>220</v>
      </c>
      <c r="G140" s="226"/>
      <c r="H140" s="230">
        <v>7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143</v>
      </c>
      <c r="AU140" s="236" t="s">
        <v>81</v>
      </c>
      <c r="AV140" s="13" t="s">
        <v>81</v>
      </c>
      <c r="AW140" s="13" t="s">
        <v>33</v>
      </c>
      <c r="AX140" s="13" t="s">
        <v>71</v>
      </c>
      <c r="AY140" s="236" t="s">
        <v>131</v>
      </c>
    </row>
    <row r="141" s="14" customFormat="1">
      <c r="A141" s="14"/>
      <c r="B141" s="237"/>
      <c r="C141" s="238"/>
      <c r="D141" s="227" t="s">
        <v>143</v>
      </c>
      <c r="E141" s="239" t="s">
        <v>92</v>
      </c>
      <c r="F141" s="240" t="s">
        <v>146</v>
      </c>
      <c r="G141" s="238"/>
      <c r="H141" s="241">
        <v>7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143</v>
      </c>
      <c r="AU141" s="247" t="s">
        <v>81</v>
      </c>
      <c r="AV141" s="14" t="s">
        <v>139</v>
      </c>
      <c r="AW141" s="14" t="s">
        <v>33</v>
      </c>
      <c r="AX141" s="14" t="s">
        <v>79</v>
      </c>
      <c r="AY141" s="247" t="s">
        <v>131</v>
      </c>
    </row>
    <row r="142" s="2" customFormat="1" ht="44.25" customHeight="1">
      <c r="A142" s="40"/>
      <c r="B142" s="41"/>
      <c r="C142" s="207" t="s">
        <v>221</v>
      </c>
      <c r="D142" s="207" t="s">
        <v>134</v>
      </c>
      <c r="E142" s="208" t="s">
        <v>222</v>
      </c>
      <c r="F142" s="209" t="s">
        <v>223</v>
      </c>
      <c r="G142" s="210" t="s">
        <v>137</v>
      </c>
      <c r="H142" s="211">
        <v>19.52</v>
      </c>
      <c r="I142" s="212"/>
      <c r="J142" s="213">
        <f>ROUND(I142*H142,2)</f>
        <v>0</v>
      </c>
      <c r="K142" s="209" t="s">
        <v>138</v>
      </c>
      <c r="L142" s="46"/>
      <c r="M142" s="214" t="s">
        <v>19</v>
      </c>
      <c r="N142" s="215" t="s">
        <v>42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0.058999999999999997</v>
      </c>
      <c r="T142" s="217">
        <f>S142*H142</f>
        <v>1.1516799999999998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139</v>
      </c>
      <c r="AT142" s="218" t="s">
        <v>134</v>
      </c>
      <c r="AU142" s="218" t="s">
        <v>81</v>
      </c>
      <c r="AY142" s="19" t="s">
        <v>131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79</v>
      </c>
      <c r="BK142" s="219">
        <f>ROUND(I142*H142,2)</f>
        <v>0</v>
      </c>
      <c r="BL142" s="19" t="s">
        <v>139</v>
      </c>
      <c r="BM142" s="218" t="s">
        <v>224</v>
      </c>
    </row>
    <row r="143" s="2" customFormat="1">
      <c r="A143" s="40"/>
      <c r="B143" s="41"/>
      <c r="C143" s="42"/>
      <c r="D143" s="220" t="s">
        <v>141</v>
      </c>
      <c r="E143" s="42"/>
      <c r="F143" s="221" t="s">
        <v>225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141</v>
      </c>
      <c r="AU143" s="19" t="s">
        <v>81</v>
      </c>
    </row>
    <row r="144" s="13" customFormat="1">
      <c r="A144" s="13"/>
      <c r="B144" s="225"/>
      <c r="C144" s="226"/>
      <c r="D144" s="227" t="s">
        <v>143</v>
      </c>
      <c r="E144" s="228" t="s">
        <v>19</v>
      </c>
      <c r="F144" s="229" t="s">
        <v>226</v>
      </c>
      <c r="G144" s="226"/>
      <c r="H144" s="230">
        <v>19.109999999999999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143</v>
      </c>
      <c r="AU144" s="236" t="s">
        <v>81</v>
      </c>
      <c r="AV144" s="13" t="s">
        <v>81</v>
      </c>
      <c r="AW144" s="13" t="s">
        <v>33</v>
      </c>
      <c r="AX144" s="13" t="s">
        <v>71</v>
      </c>
      <c r="AY144" s="236" t="s">
        <v>131</v>
      </c>
    </row>
    <row r="145" s="13" customFormat="1">
      <c r="A145" s="13"/>
      <c r="B145" s="225"/>
      <c r="C145" s="226"/>
      <c r="D145" s="227" t="s">
        <v>143</v>
      </c>
      <c r="E145" s="228" t="s">
        <v>19</v>
      </c>
      <c r="F145" s="229" t="s">
        <v>145</v>
      </c>
      <c r="G145" s="226"/>
      <c r="H145" s="230">
        <v>0.40999999999999998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143</v>
      </c>
      <c r="AU145" s="236" t="s">
        <v>81</v>
      </c>
      <c r="AV145" s="13" t="s">
        <v>81</v>
      </c>
      <c r="AW145" s="13" t="s">
        <v>33</v>
      </c>
      <c r="AX145" s="13" t="s">
        <v>71</v>
      </c>
      <c r="AY145" s="236" t="s">
        <v>131</v>
      </c>
    </row>
    <row r="146" s="14" customFormat="1">
      <c r="A146" s="14"/>
      <c r="B146" s="237"/>
      <c r="C146" s="238"/>
      <c r="D146" s="227" t="s">
        <v>143</v>
      </c>
      <c r="E146" s="239" t="s">
        <v>19</v>
      </c>
      <c r="F146" s="240" t="s">
        <v>146</v>
      </c>
      <c r="G146" s="238"/>
      <c r="H146" s="241">
        <v>19.52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143</v>
      </c>
      <c r="AU146" s="247" t="s">
        <v>81</v>
      </c>
      <c r="AV146" s="14" t="s">
        <v>139</v>
      </c>
      <c r="AW146" s="14" t="s">
        <v>33</v>
      </c>
      <c r="AX146" s="14" t="s">
        <v>79</v>
      </c>
      <c r="AY146" s="247" t="s">
        <v>131</v>
      </c>
    </row>
    <row r="147" s="12" customFormat="1" ht="22.8" customHeight="1">
      <c r="A147" s="12"/>
      <c r="B147" s="191"/>
      <c r="C147" s="192"/>
      <c r="D147" s="193" t="s">
        <v>70</v>
      </c>
      <c r="E147" s="205" t="s">
        <v>227</v>
      </c>
      <c r="F147" s="205" t="s">
        <v>228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SUM(P148:P163)</f>
        <v>0</v>
      </c>
      <c r="Q147" s="199"/>
      <c r="R147" s="200">
        <f>SUM(R148:R163)</f>
        <v>0</v>
      </c>
      <c r="S147" s="199"/>
      <c r="T147" s="201">
        <f>SUM(T148:T163)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79</v>
      </c>
      <c r="AT147" s="203" t="s">
        <v>70</v>
      </c>
      <c r="AU147" s="203" t="s">
        <v>79</v>
      </c>
      <c r="AY147" s="202" t="s">
        <v>131</v>
      </c>
      <c r="BK147" s="204">
        <f>SUM(BK148:BK163)</f>
        <v>0</v>
      </c>
    </row>
    <row r="148" s="2" customFormat="1" ht="44.25" customHeight="1">
      <c r="A148" s="40"/>
      <c r="B148" s="41"/>
      <c r="C148" s="207" t="s">
        <v>229</v>
      </c>
      <c r="D148" s="207" t="s">
        <v>134</v>
      </c>
      <c r="E148" s="208" t="s">
        <v>230</v>
      </c>
      <c r="F148" s="209" t="s">
        <v>231</v>
      </c>
      <c r="G148" s="210" t="s">
        <v>232</v>
      </c>
      <c r="H148" s="211">
        <v>1.3859999999999999</v>
      </c>
      <c r="I148" s="212"/>
      <c r="J148" s="213">
        <f>ROUND(I148*H148,2)</f>
        <v>0</v>
      </c>
      <c r="K148" s="209" t="s">
        <v>138</v>
      </c>
      <c r="L148" s="46"/>
      <c r="M148" s="214" t="s">
        <v>19</v>
      </c>
      <c r="N148" s="215" t="s">
        <v>42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139</v>
      </c>
      <c r="AT148" s="218" t="s">
        <v>134</v>
      </c>
      <c r="AU148" s="218" t="s">
        <v>81</v>
      </c>
      <c r="AY148" s="19" t="s">
        <v>131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79</v>
      </c>
      <c r="BK148" s="219">
        <f>ROUND(I148*H148,2)</f>
        <v>0</v>
      </c>
      <c r="BL148" s="19" t="s">
        <v>139</v>
      </c>
      <c r="BM148" s="218" t="s">
        <v>233</v>
      </c>
    </row>
    <row r="149" s="2" customFormat="1">
      <c r="A149" s="40"/>
      <c r="B149" s="41"/>
      <c r="C149" s="42"/>
      <c r="D149" s="220" t="s">
        <v>141</v>
      </c>
      <c r="E149" s="42"/>
      <c r="F149" s="221" t="s">
        <v>234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141</v>
      </c>
      <c r="AU149" s="19" t="s">
        <v>81</v>
      </c>
    </row>
    <row r="150" s="2" customFormat="1" ht="24.15" customHeight="1">
      <c r="A150" s="40"/>
      <c r="B150" s="41"/>
      <c r="C150" s="207" t="s">
        <v>235</v>
      </c>
      <c r="D150" s="207" t="s">
        <v>134</v>
      </c>
      <c r="E150" s="208" t="s">
        <v>236</v>
      </c>
      <c r="F150" s="209" t="s">
        <v>237</v>
      </c>
      <c r="G150" s="210" t="s">
        <v>238</v>
      </c>
      <c r="H150" s="211">
        <v>18</v>
      </c>
      <c r="I150" s="212"/>
      <c r="J150" s="213">
        <f>ROUND(I150*H150,2)</f>
        <v>0</v>
      </c>
      <c r="K150" s="209" t="s">
        <v>138</v>
      </c>
      <c r="L150" s="46"/>
      <c r="M150" s="214" t="s">
        <v>19</v>
      </c>
      <c r="N150" s="215" t="s">
        <v>42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139</v>
      </c>
      <c r="AT150" s="218" t="s">
        <v>134</v>
      </c>
      <c r="AU150" s="218" t="s">
        <v>81</v>
      </c>
      <c r="AY150" s="19" t="s">
        <v>131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79</v>
      </c>
      <c r="BK150" s="219">
        <f>ROUND(I150*H150,2)</f>
        <v>0</v>
      </c>
      <c r="BL150" s="19" t="s">
        <v>139</v>
      </c>
      <c r="BM150" s="218" t="s">
        <v>239</v>
      </c>
    </row>
    <row r="151" s="2" customFormat="1">
      <c r="A151" s="40"/>
      <c r="B151" s="41"/>
      <c r="C151" s="42"/>
      <c r="D151" s="220" t="s">
        <v>141</v>
      </c>
      <c r="E151" s="42"/>
      <c r="F151" s="221" t="s">
        <v>240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81</v>
      </c>
    </row>
    <row r="152" s="13" customFormat="1">
      <c r="A152" s="13"/>
      <c r="B152" s="225"/>
      <c r="C152" s="226"/>
      <c r="D152" s="227" t="s">
        <v>143</v>
      </c>
      <c r="E152" s="228" t="s">
        <v>19</v>
      </c>
      <c r="F152" s="229" t="s">
        <v>235</v>
      </c>
      <c r="G152" s="226"/>
      <c r="H152" s="230">
        <v>18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143</v>
      </c>
      <c r="AU152" s="236" t="s">
        <v>81</v>
      </c>
      <c r="AV152" s="13" t="s">
        <v>81</v>
      </c>
      <c r="AW152" s="13" t="s">
        <v>33</v>
      </c>
      <c r="AX152" s="13" t="s">
        <v>79</v>
      </c>
      <c r="AY152" s="236" t="s">
        <v>131</v>
      </c>
    </row>
    <row r="153" s="2" customFormat="1" ht="37.8" customHeight="1">
      <c r="A153" s="40"/>
      <c r="B153" s="41"/>
      <c r="C153" s="207" t="s">
        <v>241</v>
      </c>
      <c r="D153" s="207" t="s">
        <v>134</v>
      </c>
      <c r="E153" s="208" t="s">
        <v>242</v>
      </c>
      <c r="F153" s="209" t="s">
        <v>243</v>
      </c>
      <c r="G153" s="210" t="s">
        <v>238</v>
      </c>
      <c r="H153" s="211">
        <v>126</v>
      </c>
      <c r="I153" s="212"/>
      <c r="J153" s="213">
        <f>ROUND(I153*H153,2)</f>
        <v>0</v>
      </c>
      <c r="K153" s="209" t="s">
        <v>138</v>
      </c>
      <c r="L153" s="46"/>
      <c r="M153" s="214" t="s">
        <v>19</v>
      </c>
      <c r="N153" s="215" t="s">
        <v>42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139</v>
      </c>
      <c r="AT153" s="218" t="s">
        <v>134</v>
      </c>
      <c r="AU153" s="218" t="s">
        <v>81</v>
      </c>
      <c r="AY153" s="19" t="s">
        <v>131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79</v>
      </c>
      <c r="BK153" s="219">
        <f>ROUND(I153*H153,2)</f>
        <v>0</v>
      </c>
      <c r="BL153" s="19" t="s">
        <v>139</v>
      </c>
      <c r="BM153" s="218" t="s">
        <v>244</v>
      </c>
    </row>
    <row r="154" s="2" customFormat="1">
      <c r="A154" s="40"/>
      <c r="B154" s="41"/>
      <c r="C154" s="42"/>
      <c r="D154" s="220" t="s">
        <v>141</v>
      </c>
      <c r="E154" s="42"/>
      <c r="F154" s="221" t="s">
        <v>245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81</v>
      </c>
    </row>
    <row r="155" s="13" customFormat="1">
      <c r="A155" s="13"/>
      <c r="B155" s="225"/>
      <c r="C155" s="226"/>
      <c r="D155" s="227" t="s">
        <v>143</v>
      </c>
      <c r="E155" s="228" t="s">
        <v>19</v>
      </c>
      <c r="F155" s="229" t="s">
        <v>246</v>
      </c>
      <c r="G155" s="226"/>
      <c r="H155" s="230">
        <v>126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143</v>
      </c>
      <c r="AU155" s="236" t="s">
        <v>81</v>
      </c>
      <c r="AV155" s="13" t="s">
        <v>81</v>
      </c>
      <c r="AW155" s="13" t="s">
        <v>33</v>
      </c>
      <c r="AX155" s="13" t="s">
        <v>79</v>
      </c>
      <c r="AY155" s="236" t="s">
        <v>131</v>
      </c>
    </row>
    <row r="156" s="2" customFormat="1" ht="33" customHeight="1">
      <c r="A156" s="40"/>
      <c r="B156" s="41"/>
      <c r="C156" s="207" t="s">
        <v>247</v>
      </c>
      <c r="D156" s="207" t="s">
        <v>134</v>
      </c>
      <c r="E156" s="208" t="s">
        <v>248</v>
      </c>
      <c r="F156" s="209" t="s">
        <v>249</v>
      </c>
      <c r="G156" s="210" t="s">
        <v>232</v>
      </c>
      <c r="H156" s="211">
        <v>1.3859999999999999</v>
      </c>
      <c r="I156" s="212"/>
      <c r="J156" s="213">
        <f>ROUND(I156*H156,2)</f>
        <v>0</v>
      </c>
      <c r="K156" s="209" t="s">
        <v>138</v>
      </c>
      <c r="L156" s="46"/>
      <c r="M156" s="214" t="s">
        <v>19</v>
      </c>
      <c r="N156" s="215" t="s">
        <v>42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139</v>
      </c>
      <c r="AT156" s="218" t="s">
        <v>134</v>
      </c>
      <c r="AU156" s="218" t="s">
        <v>81</v>
      </c>
      <c r="AY156" s="19" t="s">
        <v>131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79</v>
      </c>
      <c r="BK156" s="219">
        <f>ROUND(I156*H156,2)</f>
        <v>0</v>
      </c>
      <c r="BL156" s="19" t="s">
        <v>139</v>
      </c>
      <c r="BM156" s="218" t="s">
        <v>250</v>
      </c>
    </row>
    <row r="157" s="2" customFormat="1">
      <c r="A157" s="40"/>
      <c r="B157" s="41"/>
      <c r="C157" s="42"/>
      <c r="D157" s="220" t="s">
        <v>141</v>
      </c>
      <c r="E157" s="42"/>
      <c r="F157" s="221" t="s">
        <v>251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81</v>
      </c>
    </row>
    <row r="158" s="2" customFormat="1" ht="44.25" customHeight="1">
      <c r="A158" s="40"/>
      <c r="B158" s="41"/>
      <c r="C158" s="207" t="s">
        <v>7</v>
      </c>
      <c r="D158" s="207" t="s">
        <v>134</v>
      </c>
      <c r="E158" s="208" t="s">
        <v>252</v>
      </c>
      <c r="F158" s="209" t="s">
        <v>253</v>
      </c>
      <c r="G158" s="210" t="s">
        <v>232</v>
      </c>
      <c r="H158" s="211">
        <v>12.640000000000001</v>
      </c>
      <c r="I158" s="212"/>
      <c r="J158" s="213">
        <f>ROUND(I158*H158,2)</f>
        <v>0</v>
      </c>
      <c r="K158" s="209" t="s">
        <v>138</v>
      </c>
      <c r="L158" s="46"/>
      <c r="M158" s="214" t="s">
        <v>19</v>
      </c>
      <c r="N158" s="215" t="s">
        <v>42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139</v>
      </c>
      <c r="AT158" s="218" t="s">
        <v>134</v>
      </c>
      <c r="AU158" s="218" t="s">
        <v>81</v>
      </c>
      <c r="AY158" s="19" t="s">
        <v>131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79</v>
      </c>
      <c r="BK158" s="219">
        <f>ROUND(I158*H158,2)</f>
        <v>0</v>
      </c>
      <c r="BL158" s="19" t="s">
        <v>139</v>
      </c>
      <c r="BM158" s="218" t="s">
        <v>254</v>
      </c>
    </row>
    <row r="159" s="2" customFormat="1">
      <c r="A159" s="40"/>
      <c r="B159" s="41"/>
      <c r="C159" s="42"/>
      <c r="D159" s="220" t="s">
        <v>141</v>
      </c>
      <c r="E159" s="42"/>
      <c r="F159" s="221" t="s">
        <v>255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81</v>
      </c>
    </row>
    <row r="160" s="13" customFormat="1">
      <c r="A160" s="13"/>
      <c r="B160" s="225"/>
      <c r="C160" s="226"/>
      <c r="D160" s="227" t="s">
        <v>143</v>
      </c>
      <c r="E160" s="228" t="s">
        <v>19</v>
      </c>
      <c r="F160" s="229" t="s">
        <v>256</v>
      </c>
      <c r="G160" s="226"/>
      <c r="H160" s="230">
        <v>12.640000000000001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143</v>
      </c>
      <c r="AU160" s="236" t="s">
        <v>81</v>
      </c>
      <c r="AV160" s="13" t="s">
        <v>81</v>
      </c>
      <c r="AW160" s="13" t="s">
        <v>33</v>
      </c>
      <c r="AX160" s="13" t="s">
        <v>79</v>
      </c>
      <c r="AY160" s="236" t="s">
        <v>131</v>
      </c>
    </row>
    <row r="161" s="2" customFormat="1" ht="44.25" customHeight="1">
      <c r="A161" s="40"/>
      <c r="B161" s="41"/>
      <c r="C161" s="207" t="s">
        <v>257</v>
      </c>
      <c r="D161" s="207" t="s">
        <v>134</v>
      </c>
      <c r="E161" s="208" t="s">
        <v>258</v>
      </c>
      <c r="F161" s="209" t="s">
        <v>259</v>
      </c>
      <c r="G161" s="210" t="s">
        <v>232</v>
      </c>
      <c r="H161" s="211">
        <v>1.264</v>
      </c>
      <c r="I161" s="212"/>
      <c r="J161" s="213">
        <f>ROUND(I161*H161,2)</f>
        <v>0</v>
      </c>
      <c r="K161" s="209" t="s">
        <v>138</v>
      </c>
      <c r="L161" s="46"/>
      <c r="M161" s="214" t="s">
        <v>19</v>
      </c>
      <c r="N161" s="215" t="s">
        <v>42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139</v>
      </c>
      <c r="AT161" s="218" t="s">
        <v>134</v>
      </c>
      <c r="AU161" s="218" t="s">
        <v>81</v>
      </c>
      <c r="AY161" s="19" t="s">
        <v>131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79</v>
      </c>
      <c r="BK161" s="219">
        <f>ROUND(I161*H161,2)</f>
        <v>0</v>
      </c>
      <c r="BL161" s="19" t="s">
        <v>139</v>
      </c>
      <c r="BM161" s="218" t="s">
        <v>260</v>
      </c>
    </row>
    <row r="162" s="2" customFormat="1">
      <c r="A162" s="40"/>
      <c r="B162" s="41"/>
      <c r="C162" s="42"/>
      <c r="D162" s="220" t="s">
        <v>141</v>
      </c>
      <c r="E162" s="42"/>
      <c r="F162" s="221" t="s">
        <v>261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141</v>
      </c>
      <c r="AU162" s="19" t="s">
        <v>81</v>
      </c>
    </row>
    <row r="163" s="13" customFormat="1">
      <c r="A163" s="13"/>
      <c r="B163" s="225"/>
      <c r="C163" s="226"/>
      <c r="D163" s="227" t="s">
        <v>143</v>
      </c>
      <c r="E163" s="228" t="s">
        <v>19</v>
      </c>
      <c r="F163" s="229" t="s">
        <v>262</v>
      </c>
      <c r="G163" s="226"/>
      <c r="H163" s="230">
        <v>1.264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143</v>
      </c>
      <c r="AU163" s="236" t="s">
        <v>81</v>
      </c>
      <c r="AV163" s="13" t="s">
        <v>81</v>
      </c>
      <c r="AW163" s="13" t="s">
        <v>33</v>
      </c>
      <c r="AX163" s="13" t="s">
        <v>79</v>
      </c>
      <c r="AY163" s="236" t="s">
        <v>131</v>
      </c>
    </row>
    <row r="164" s="12" customFormat="1" ht="22.8" customHeight="1">
      <c r="A164" s="12"/>
      <c r="B164" s="191"/>
      <c r="C164" s="192"/>
      <c r="D164" s="193" t="s">
        <v>70</v>
      </c>
      <c r="E164" s="205" t="s">
        <v>263</v>
      </c>
      <c r="F164" s="205" t="s">
        <v>264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SUM(P165:P166)</f>
        <v>0</v>
      </c>
      <c r="Q164" s="199"/>
      <c r="R164" s="200">
        <f>SUM(R165:R166)</f>
        <v>0</v>
      </c>
      <c r="S164" s="199"/>
      <c r="T164" s="201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79</v>
      </c>
      <c r="AT164" s="203" t="s">
        <v>70</v>
      </c>
      <c r="AU164" s="203" t="s">
        <v>79</v>
      </c>
      <c r="AY164" s="202" t="s">
        <v>131</v>
      </c>
      <c r="BK164" s="204">
        <f>SUM(BK165:BK166)</f>
        <v>0</v>
      </c>
    </row>
    <row r="165" s="2" customFormat="1" ht="66.75" customHeight="1">
      <c r="A165" s="40"/>
      <c r="B165" s="41"/>
      <c r="C165" s="207" t="s">
        <v>265</v>
      </c>
      <c r="D165" s="207" t="s">
        <v>134</v>
      </c>
      <c r="E165" s="208" t="s">
        <v>266</v>
      </c>
      <c r="F165" s="209" t="s">
        <v>267</v>
      </c>
      <c r="G165" s="210" t="s">
        <v>232</v>
      </c>
      <c r="H165" s="211">
        <v>0.39500000000000002</v>
      </c>
      <c r="I165" s="212"/>
      <c r="J165" s="213">
        <f>ROUND(I165*H165,2)</f>
        <v>0</v>
      </c>
      <c r="K165" s="209" t="s">
        <v>138</v>
      </c>
      <c r="L165" s="46"/>
      <c r="M165" s="214" t="s">
        <v>19</v>
      </c>
      <c r="N165" s="215" t="s">
        <v>42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139</v>
      </c>
      <c r="AT165" s="218" t="s">
        <v>134</v>
      </c>
      <c r="AU165" s="218" t="s">
        <v>81</v>
      </c>
      <c r="AY165" s="19" t="s">
        <v>131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79</v>
      </c>
      <c r="BK165" s="219">
        <f>ROUND(I165*H165,2)</f>
        <v>0</v>
      </c>
      <c r="BL165" s="19" t="s">
        <v>139</v>
      </c>
      <c r="BM165" s="218" t="s">
        <v>268</v>
      </c>
    </row>
    <row r="166" s="2" customFormat="1">
      <c r="A166" s="40"/>
      <c r="B166" s="41"/>
      <c r="C166" s="42"/>
      <c r="D166" s="220" t="s">
        <v>141</v>
      </c>
      <c r="E166" s="42"/>
      <c r="F166" s="221" t="s">
        <v>269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141</v>
      </c>
      <c r="AU166" s="19" t="s">
        <v>81</v>
      </c>
    </row>
    <row r="167" s="12" customFormat="1" ht="25.92" customHeight="1">
      <c r="A167" s="12"/>
      <c r="B167" s="191"/>
      <c r="C167" s="192"/>
      <c r="D167" s="193" t="s">
        <v>70</v>
      </c>
      <c r="E167" s="194" t="s">
        <v>270</v>
      </c>
      <c r="F167" s="194" t="s">
        <v>271</v>
      </c>
      <c r="G167" s="192"/>
      <c r="H167" s="192"/>
      <c r="I167" s="195"/>
      <c r="J167" s="196">
        <f>BK167</f>
        <v>0</v>
      </c>
      <c r="K167" s="192"/>
      <c r="L167" s="197"/>
      <c r="M167" s="198"/>
      <c r="N167" s="199"/>
      <c r="O167" s="199"/>
      <c r="P167" s="200">
        <f>P168+P175</f>
        <v>0</v>
      </c>
      <c r="Q167" s="199"/>
      <c r="R167" s="200">
        <f>R168+R175</f>
        <v>0.017430000000000001</v>
      </c>
      <c r="S167" s="199"/>
      <c r="T167" s="201">
        <f>T168+T175</f>
        <v>0.12219999999999999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81</v>
      </c>
      <c r="AT167" s="203" t="s">
        <v>70</v>
      </c>
      <c r="AU167" s="203" t="s">
        <v>71</v>
      </c>
      <c r="AY167" s="202" t="s">
        <v>131</v>
      </c>
      <c r="BK167" s="204">
        <f>BK168+BK175</f>
        <v>0</v>
      </c>
    </row>
    <row r="168" s="12" customFormat="1" ht="22.8" customHeight="1">
      <c r="A168" s="12"/>
      <c r="B168" s="191"/>
      <c r="C168" s="192"/>
      <c r="D168" s="193" t="s">
        <v>70</v>
      </c>
      <c r="E168" s="205" t="s">
        <v>272</v>
      </c>
      <c r="F168" s="205" t="s">
        <v>273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SUM(P169:P174)</f>
        <v>0</v>
      </c>
      <c r="Q168" s="199"/>
      <c r="R168" s="200">
        <f>SUM(R169:R174)</f>
        <v>0</v>
      </c>
      <c r="S168" s="199"/>
      <c r="T168" s="201">
        <f>SUM(T169:T174)</f>
        <v>0.12219999999999999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81</v>
      </c>
      <c r="AT168" s="203" t="s">
        <v>70</v>
      </c>
      <c r="AU168" s="203" t="s">
        <v>79</v>
      </c>
      <c r="AY168" s="202" t="s">
        <v>131</v>
      </c>
      <c r="BK168" s="204">
        <f>SUM(BK169:BK174)</f>
        <v>0</v>
      </c>
    </row>
    <row r="169" s="2" customFormat="1" ht="24.15" customHeight="1">
      <c r="A169" s="40"/>
      <c r="B169" s="41"/>
      <c r="C169" s="207" t="s">
        <v>274</v>
      </c>
      <c r="D169" s="207" t="s">
        <v>134</v>
      </c>
      <c r="E169" s="208" t="s">
        <v>275</v>
      </c>
      <c r="F169" s="209" t="s">
        <v>276</v>
      </c>
      <c r="G169" s="210" t="s">
        <v>238</v>
      </c>
      <c r="H169" s="211">
        <v>47</v>
      </c>
      <c r="I169" s="212"/>
      <c r="J169" s="213">
        <f>ROUND(I169*H169,2)</f>
        <v>0</v>
      </c>
      <c r="K169" s="209" t="s">
        <v>138</v>
      </c>
      <c r="L169" s="46"/>
      <c r="M169" s="214" t="s">
        <v>19</v>
      </c>
      <c r="N169" s="215" t="s">
        <v>42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0.0025999999999999999</v>
      </c>
      <c r="T169" s="217">
        <f>S169*H169</f>
        <v>0.12219999999999999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221</v>
      </c>
      <c r="AT169" s="218" t="s">
        <v>134</v>
      </c>
      <c r="AU169" s="218" t="s">
        <v>81</v>
      </c>
      <c r="AY169" s="19" t="s">
        <v>131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79</v>
      </c>
      <c r="BK169" s="219">
        <f>ROUND(I169*H169,2)</f>
        <v>0</v>
      </c>
      <c r="BL169" s="19" t="s">
        <v>221</v>
      </c>
      <c r="BM169" s="218" t="s">
        <v>277</v>
      </c>
    </row>
    <row r="170" s="2" customFormat="1">
      <c r="A170" s="40"/>
      <c r="B170" s="41"/>
      <c r="C170" s="42"/>
      <c r="D170" s="220" t="s">
        <v>141</v>
      </c>
      <c r="E170" s="42"/>
      <c r="F170" s="221" t="s">
        <v>278</v>
      </c>
      <c r="G170" s="42"/>
      <c r="H170" s="42"/>
      <c r="I170" s="222"/>
      <c r="J170" s="42"/>
      <c r="K170" s="42"/>
      <c r="L170" s="46"/>
      <c r="M170" s="223"/>
      <c r="N170" s="224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141</v>
      </c>
      <c r="AU170" s="19" t="s">
        <v>81</v>
      </c>
    </row>
    <row r="171" s="13" customFormat="1">
      <c r="A171" s="13"/>
      <c r="B171" s="225"/>
      <c r="C171" s="226"/>
      <c r="D171" s="227" t="s">
        <v>143</v>
      </c>
      <c r="E171" s="228" t="s">
        <v>19</v>
      </c>
      <c r="F171" s="229" t="s">
        <v>279</v>
      </c>
      <c r="G171" s="226"/>
      <c r="H171" s="230">
        <v>47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143</v>
      </c>
      <c r="AU171" s="236" t="s">
        <v>81</v>
      </c>
      <c r="AV171" s="13" t="s">
        <v>81</v>
      </c>
      <c r="AW171" s="13" t="s">
        <v>33</v>
      </c>
      <c r="AX171" s="13" t="s">
        <v>79</v>
      </c>
      <c r="AY171" s="236" t="s">
        <v>131</v>
      </c>
    </row>
    <row r="172" s="2" customFormat="1" ht="16.5" customHeight="1">
      <c r="A172" s="40"/>
      <c r="B172" s="41"/>
      <c r="C172" s="207" t="s">
        <v>280</v>
      </c>
      <c r="D172" s="207" t="s">
        <v>134</v>
      </c>
      <c r="E172" s="208" t="s">
        <v>281</v>
      </c>
      <c r="F172" s="209" t="s">
        <v>282</v>
      </c>
      <c r="G172" s="210" t="s">
        <v>238</v>
      </c>
      <c r="H172" s="211">
        <v>47</v>
      </c>
      <c r="I172" s="212"/>
      <c r="J172" s="213">
        <f>ROUND(I172*H172,2)</f>
        <v>0</v>
      </c>
      <c r="K172" s="209" t="s">
        <v>138</v>
      </c>
      <c r="L172" s="46"/>
      <c r="M172" s="214" t="s">
        <v>19</v>
      </c>
      <c r="N172" s="215" t="s">
        <v>42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221</v>
      </c>
      <c r="AT172" s="218" t="s">
        <v>134</v>
      </c>
      <c r="AU172" s="218" t="s">
        <v>81</v>
      </c>
      <c r="AY172" s="19" t="s">
        <v>131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79</v>
      </c>
      <c r="BK172" s="219">
        <f>ROUND(I172*H172,2)</f>
        <v>0</v>
      </c>
      <c r="BL172" s="19" t="s">
        <v>221</v>
      </c>
      <c r="BM172" s="218" t="s">
        <v>283</v>
      </c>
    </row>
    <row r="173" s="2" customFormat="1">
      <c r="A173" s="40"/>
      <c r="B173" s="41"/>
      <c r="C173" s="42"/>
      <c r="D173" s="220" t="s">
        <v>141</v>
      </c>
      <c r="E173" s="42"/>
      <c r="F173" s="221" t="s">
        <v>284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141</v>
      </c>
      <c r="AU173" s="19" t="s">
        <v>81</v>
      </c>
    </row>
    <row r="174" s="13" customFormat="1">
      <c r="A174" s="13"/>
      <c r="B174" s="225"/>
      <c r="C174" s="226"/>
      <c r="D174" s="227" t="s">
        <v>143</v>
      </c>
      <c r="E174" s="228" t="s">
        <v>19</v>
      </c>
      <c r="F174" s="229" t="s">
        <v>279</v>
      </c>
      <c r="G174" s="226"/>
      <c r="H174" s="230">
        <v>47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143</v>
      </c>
      <c r="AU174" s="236" t="s">
        <v>81</v>
      </c>
      <c r="AV174" s="13" t="s">
        <v>81</v>
      </c>
      <c r="AW174" s="13" t="s">
        <v>33</v>
      </c>
      <c r="AX174" s="13" t="s">
        <v>79</v>
      </c>
      <c r="AY174" s="236" t="s">
        <v>131</v>
      </c>
    </row>
    <row r="175" s="12" customFormat="1" ht="22.8" customHeight="1">
      <c r="A175" s="12"/>
      <c r="B175" s="191"/>
      <c r="C175" s="192"/>
      <c r="D175" s="193" t="s">
        <v>70</v>
      </c>
      <c r="E175" s="205" t="s">
        <v>285</v>
      </c>
      <c r="F175" s="205" t="s">
        <v>286</v>
      </c>
      <c r="G175" s="192"/>
      <c r="H175" s="192"/>
      <c r="I175" s="195"/>
      <c r="J175" s="206">
        <f>BK175</f>
        <v>0</v>
      </c>
      <c r="K175" s="192"/>
      <c r="L175" s="197"/>
      <c r="M175" s="198"/>
      <c r="N175" s="199"/>
      <c r="O175" s="199"/>
      <c r="P175" s="200">
        <f>SUM(P176:P184)</f>
        <v>0</v>
      </c>
      <c r="Q175" s="199"/>
      <c r="R175" s="200">
        <f>SUM(R176:R184)</f>
        <v>0.017430000000000001</v>
      </c>
      <c r="S175" s="199"/>
      <c r="T175" s="201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81</v>
      </c>
      <c r="AT175" s="203" t="s">
        <v>70</v>
      </c>
      <c r="AU175" s="203" t="s">
        <v>79</v>
      </c>
      <c r="AY175" s="202" t="s">
        <v>131</v>
      </c>
      <c r="BK175" s="204">
        <f>SUM(BK176:BK184)</f>
        <v>0</v>
      </c>
    </row>
    <row r="176" s="2" customFormat="1" ht="24.15" customHeight="1">
      <c r="A176" s="40"/>
      <c r="B176" s="41"/>
      <c r="C176" s="207" t="s">
        <v>287</v>
      </c>
      <c r="D176" s="207" t="s">
        <v>134</v>
      </c>
      <c r="E176" s="208" t="s">
        <v>288</v>
      </c>
      <c r="F176" s="209" t="s">
        <v>289</v>
      </c>
      <c r="G176" s="210" t="s">
        <v>137</v>
      </c>
      <c r="H176" s="211">
        <v>14</v>
      </c>
      <c r="I176" s="212"/>
      <c r="J176" s="213">
        <f>ROUND(I176*H176,2)</f>
        <v>0</v>
      </c>
      <c r="K176" s="209" t="s">
        <v>138</v>
      </c>
      <c r="L176" s="46"/>
      <c r="M176" s="214" t="s">
        <v>19</v>
      </c>
      <c r="N176" s="215" t="s">
        <v>42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221</v>
      </c>
      <c r="AT176" s="218" t="s">
        <v>134</v>
      </c>
      <c r="AU176" s="218" t="s">
        <v>81</v>
      </c>
      <c r="AY176" s="19" t="s">
        <v>131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79</v>
      </c>
      <c r="BK176" s="219">
        <f>ROUND(I176*H176,2)</f>
        <v>0</v>
      </c>
      <c r="BL176" s="19" t="s">
        <v>221</v>
      </c>
      <c r="BM176" s="218" t="s">
        <v>290</v>
      </c>
    </row>
    <row r="177" s="2" customFormat="1">
      <c r="A177" s="40"/>
      <c r="B177" s="41"/>
      <c r="C177" s="42"/>
      <c r="D177" s="220" t="s">
        <v>141</v>
      </c>
      <c r="E177" s="42"/>
      <c r="F177" s="221" t="s">
        <v>291</v>
      </c>
      <c r="G177" s="42"/>
      <c r="H177" s="42"/>
      <c r="I177" s="222"/>
      <c r="J177" s="42"/>
      <c r="K177" s="42"/>
      <c r="L177" s="46"/>
      <c r="M177" s="223"/>
      <c r="N177" s="224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141</v>
      </c>
      <c r="AU177" s="19" t="s">
        <v>81</v>
      </c>
    </row>
    <row r="178" s="13" customFormat="1">
      <c r="A178" s="13"/>
      <c r="B178" s="225"/>
      <c r="C178" s="226"/>
      <c r="D178" s="227" t="s">
        <v>143</v>
      </c>
      <c r="E178" s="228" t="s">
        <v>19</v>
      </c>
      <c r="F178" s="229" t="s">
        <v>292</v>
      </c>
      <c r="G178" s="226"/>
      <c r="H178" s="230">
        <v>14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143</v>
      </c>
      <c r="AU178" s="236" t="s">
        <v>81</v>
      </c>
      <c r="AV178" s="13" t="s">
        <v>81</v>
      </c>
      <c r="AW178" s="13" t="s">
        <v>33</v>
      </c>
      <c r="AX178" s="13" t="s">
        <v>79</v>
      </c>
      <c r="AY178" s="236" t="s">
        <v>131</v>
      </c>
    </row>
    <row r="179" s="2" customFormat="1" ht="37.8" customHeight="1">
      <c r="A179" s="40"/>
      <c r="B179" s="41"/>
      <c r="C179" s="207" t="s">
        <v>293</v>
      </c>
      <c r="D179" s="207" t="s">
        <v>134</v>
      </c>
      <c r="E179" s="208" t="s">
        <v>294</v>
      </c>
      <c r="F179" s="209" t="s">
        <v>295</v>
      </c>
      <c r="G179" s="210" t="s">
        <v>137</v>
      </c>
      <c r="H179" s="211">
        <v>21</v>
      </c>
      <c r="I179" s="212"/>
      <c r="J179" s="213">
        <f>ROUND(I179*H179,2)</f>
        <v>0</v>
      </c>
      <c r="K179" s="209" t="s">
        <v>138</v>
      </c>
      <c r="L179" s="46"/>
      <c r="M179" s="214" t="s">
        <v>19</v>
      </c>
      <c r="N179" s="215" t="s">
        <v>42</v>
      </c>
      <c r="O179" s="86"/>
      <c r="P179" s="216">
        <f>O179*H179</f>
        <v>0</v>
      </c>
      <c r="Q179" s="216">
        <v>0.00011</v>
      </c>
      <c r="R179" s="216">
        <f>Q179*H179</f>
        <v>0.00231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221</v>
      </c>
      <c r="AT179" s="218" t="s">
        <v>134</v>
      </c>
      <c r="AU179" s="218" t="s">
        <v>81</v>
      </c>
      <c r="AY179" s="19" t="s">
        <v>131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79</v>
      </c>
      <c r="BK179" s="219">
        <f>ROUND(I179*H179,2)</f>
        <v>0</v>
      </c>
      <c r="BL179" s="19" t="s">
        <v>221</v>
      </c>
      <c r="BM179" s="218" t="s">
        <v>296</v>
      </c>
    </row>
    <row r="180" s="2" customFormat="1">
      <c r="A180" s="40"/>
      <c r="B180" s="41"/>
      <c r="C180" s="42"/>
      <c r="D180" s="220" t="s">
        <v>141</v>
      </c>
      <c r="E180" s="42"/>
      <c r="F180" s="221" t="s">
        <v>297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141</v>
      </c>
      <c r="AU180" s="19" t="s">
        <v>81</v>
      </c>
    </row>
    <row r="181" s="13" customFormat="1">
      <c r="A181" s="13"/>
      <c r="B181" s="225"/>
      <c r="C181" s="226"/>
      <c r="D181" s="227" t="s">
        <v>143</v>
      </c>
      <c r="E181" s="228" t="s">
        <v>19</v>
      </c>
      <c r="F181" s="229" t="s">
        <v>298</v>
      </c>
      <c r="G181" s="226"/>
      <c r="H181" s="230">
        <v>21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143</v>
      </c>
      <c r="AU181" s="236" t="s">
        <v>81</v>
      </c>
      <c r="AV181" s="13" t="s">
        <v>81</v>
      </c>
      <c r="AW181" s="13" t="s">
        <v>33</v>
      </c>
      <c r="AX181" s="13" t="s">
        <v>71</v>
      </c>
      <c r="AY181" s="236" t="s">
        <v>131</v>
      </c>
    </row>
    <row r="182" s="14" customFormat="1">
      <c r="A182" s="14"/>
      <c r="B182" s="237"/>
      <c r="C182" s="238"/>
      <c r="D182" s="227" t="s">
        <v>143</v>
      </c>
      <c r="E182" s="239" t="s">
        <v>97</v>
      </c>
      <c r="F182" s="240" t="s">
        <v>146</v>
      </c>
      <c r="G182" s="238"/>
      <c r="H182" s="241">
        <v>21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143</v>
      </c>
      <c r="AU182" s="247" t="s">
        <v>81</v>
      </c>
      <c r="AV182" s="14" t="s">
        <v>139</v>
      </c>
      <c r="AW182" s="14" t="s">
        <v>33</v>
      </c>
      <c r="AX182" s="14" t="s">
        <v>79</v>
      </c>
      <c r="AY182" s="247" t="s">
        <v>131</v>
      </c>
    </row>
    <row r="183" s="2" customFormat="1" ht="24.15" customHeight="1">
      <c r="A183" s="40"/>
      <c r="B183" s="41"/>
      <c r="C183" s="207" t="s">
        <v>299</v>
      </c>
      <c r="D183" s="207" t="s">
        <v>134</v>
      </c>
      <c r="E183" s="208" t="s">
        <v>300</v>
      </c>
      <c r="F183" s="209" t="s">
        <v>301</v>
      </c>
      <c r="G183" s="210" t="s">
        <v>137</v>
      </c>
      <c r="H183" s="211">
        <v>42</v>
      </c>
      <c r="I183" s="212"/>
      <c r="J183" s="213">
        <f>ROUND(I183*H183,2)</f>
        <v>0</v>
      </c>
      <c r="K183" s="209" t="s">
        <v>19</v>
      </c>
      <c r="L183" s="46"/>
      <c r="M183" s="214" t="s">
        <v>19</v>
      </c>
      <c r="N183" s="215" t="s">
        <v>42</v>
      </c>
      <c r="O183" s="86"/>
      <c r="P183" s="216">
        <f>O183*H183</f>
        <v>0</v>
      </c>
      <c r="Q183" s="216">
        <v>0.00036000000000000002</v>
      </c>
      <c r="R183" s="216">
        <f>Q183*H183</f>
        <v>0.015120000000000002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221</v>
      </c>
      <c r="AT183" s="218" t="s">
        <v>134</v>
      </c>
      <c r="AU183" s="218" t="s">
        <v>81</v>
      </c>
      <c r="AY183" s="19" t="s">
        <v>131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79</v>
      </c>
      <c r="BK183" s="219">
        <f>ROUND(I183*H183,2)</f>
        <v>0</v>
      </c>
      <c r="BL183" s="19" t="s">
        <v>221</v>
      </c>
      <c r="BM183" s="218" t="s">
        <v>302</v>
      </c>
    </row>
    <row r="184" s="13" customFormat="1">
      <c r="A184" s="13"/>
      <c r="B184" s="225"/>
      <c r="C184" s="226"/>
      <c r="D184" s="227" t="s">
        <v>143</v>
      </c>
      <c r="E184" s="228" t="s">
        <v>19</v>
      </c>
      <c r="F184" s="229" t="s">
        <v>303</v>
      </c>
      <c r="G184" s="226"/>
      <c r="H184" s="230">
        <v>42</v>
      </c>
      <c r="I184" s="231"/>
      <c r="J184" s="226"/>
      <c r="K184" s="226"/>
      <c r="L184" s="232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143</v>
      </c>
      <c r="AU184" s="236" t="s">
        <v>81</v>
      </c>
      <c r="AV184" s="13" t="s">
        <v>81</v>
      </c>
      <c r="AW184" s="13" t="s">
        <v>33</v>
      </c>
      <c r="AX184" s="13" t="s">
        <v>79</v>
      </c>
      <c r="AY184" s="236" t="s">
        <v>131</v>
      </c>
    </row>
    <row r="185" s="2" customFormat="1" ht="6.96" customHeight="1">
      <c r="A185" s="40"/>
      <c r="B185" s="61"/>
      <c r="C185" s="62"/>
      <c r="D185" s="62"/>
      <c r="E185" s="62"/>
      <c r="F185" s="62"/>
      <c r="G185" s="62"/>
      <c r="H185" s="62"/>
      <c r="I185" s="62"/>
      <c r="J185" s="62"/>
      <c r="K185" s="62"/>
      <c r="L185" s="46"/>
      <c r="M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</sheetData>
  <sheetProtection sheet="1" autoFilter="0" formatColumns="0" formatRows="0" objects="1" scenarios="1" spinCount="100000" saltValue="LS2PBzg4wdMTQIC2Q543tcmSnJDrLphfPLUrDdR4XO/gm/cvCvyl912+v/zJ7Tt9Oh8THwEB6ysJvog8mOl/GQ==" hashValue="jQxdQMbLURHD3vjJM/Rilwa0ohbBhweWAUjLQV5g3yIg6n/9UY9T+IRCz9PKzKQiwv4RokBf1J5uoVJ9sEdcKA==" algorithmName="SHA-512" password="CC35"/>
  <autoFilter ref="C88:K184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2/621131121"/>
    <hyperlink ref="F98" r:id="rId2" display="https://podminky.urs.cz/item/CS_URS_2025_02/621142001"/>
    <hyperlink ref="F101" r:id="rId3" display="https://podminky.urs.cz/item/CS_URS_2025_02/621151011"/>
    <hyperlink ref="F104" r:id="rId4" display="https://podminky.urs.cz/item/CS_URS_2025_02/621521012"/>
    <hyperlink ref="F107" r:id="rId5" display="https://podminky.urs.cz/item/CS_URS_2025_02/622326353"/>
    <hyperlink ref="F110" r:id="rId6" display="https://podminky.urs.cz/item/CS_URS_2025_02/629991011"/>
    <hyperlink ref="F117" r:id="rId7" display="https://podminky.urs.cz/item/CS_URS_2025_02/941111132"/>
    <hyperlink ref="F121" r:id="rId8" display="https://podminky.urs.cz/item/CS_URS_2025_02/941111232"/>
    <hyperlink ref="F124" r:id="rId9" display="https://podminky.urs.cz/item/CS_URS_2025_02/941111832"/>
    <hyperlink ref="F127" r:id="rId10" display="https://podminky.urs.cz/item/CS_URS_2025_02/944511111"/>
    <hyperlink ref="F130" r:id="rId11" display="https://podminky.urs.cz/item/CS_URS_2025_02/944511211"/>
    <hyperlink ref="F133" r:id="rId12" display="https://podminky.urs.cz/item/CS_URS_2025_02/944511811"/>
    <hyperlink ref="F139" r:id="rId13" display="https://podminky.urs.cz/item/CS_URS_2025_02/978015341"/>
    <hyperlink ref="F143" r:id="rId14" display="https://podminky.urs.cz/item/CS_URS_2025_02/978015391"/>
    <hyperlink ref="F149" r:id="rId15" display="https://podminky.urs.cz/item/CS_URS_2025_02/997013155"/>
    <hyperlink ref="F151" r:id="rId16" display="https://podminky.urs.cz/item/CS_URS_2025_02/997013312"/>
    <hyperlink ref="F154" r:id="rId17" display="https://podminky.urs.cz/item/CS_URS_2025_02/997013322"/>
    <hyperlink ref="F157" r:id="rId18" display="https://podminky.urs.cz/item/CS_URS_2025_02/997013501"/>
    <hyperlink ref="F159" r:id="rId19" display="https://podminky.urs.cz/item/CS_URS_2025_02/997013509"/>
    <hyperlink ref="F162" r:id="rId20" display="https://podminky.urs.cz/item/CS_URS_2025_02/997013631"/>
    <hyperlink ref="F166" r:id="rId21" display="https://podminky.urs.cz/item/CS_URS_2025_02/998011010"/>
    <hyperlink ref="F170" r:id="rId22" display="https://podminky.urs.cz/item/CS_URS_2025_02/764004803"/>
    <hyperlink ref="F173" r:id="rId23" display="https://podminky.urs.cz/item/CS_URS_2025_02/764501103"/>
    <hyperlink ref="F177" r:id="rId24" display="https://podminky.urs.cz/item/CS_URS_2025_02/783801403"/>
    <hyperlink ref="F180" r:id="rId25" display="https://podminky.urs.cz/item/CS_URS_2025_02/78382313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  <c r="AZ2" s="130" t="s">
        <v>94</v>
      </c>
      <c r="BA2" s="130" t="s">
        <v>94</v>
      </c>
      <c r="BB2" s="130" t="s">
        <v>19</v>
      </c>
      <c r="BC2" s="130" t="s">
        <v>304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Oprava říms na budově  Hluboká 8, Jihlava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305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11. 8. 2025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ROUND((SUM(BE84:BE129)),  2)</f>
        <v>0</v>
      </c>
      <c r="G33" s="40"/>
      <c r="H33" s="40"/>
      <c r="I33" s="151">
        <v>0.20999999999999999</v>
      </c>
      <c r="J33" s="150">
        <f>ROUND(((SUM(BE84:BE129))*I33),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ROUND((SUM(BF84:BF129)),  2)</f>
        <v>0</v>
      </c>
      <c r="G34" s="40"/>
      <c r="H34" s="40"/>
      <c r="I34" s="151">
        <v>0.12</v>
      </c>
      <c r="J34" s="150">
        <f>ROUND(((SUM(BF84:BF129))*I34),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ROUND((SUM(BG84:BG129)),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ROUND((SUM(BH84:BH129)),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ROUND((SUM(BI84:BI129)),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 xml:space="preserve">Oprava říms na budově  Hluboká 8, Jihlava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OSTAT-12802 - oprava římsy č. 2 - římsa nad 4. NP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Hluboká 8, Jihlava</v>
      </c>
      <c r="G52" s="42"/>
      <c r="H52" s="42"/>
      <c r="I52" s="34" t="s">
        <v>23</v>
      </c>
      <c r="J52" s="74" t="str">
        <f>IF(J12="","",J12)</f>
        <v>11. 8. 2025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J104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111</v>
      </c>
      <c r="E63" s="177"/>
      <c r="F63" s="177"/>
      <c r="G63" s="177"/>
      <c r="H63" s="177"/>
      <c r="I63" s="177"/>
      <c r="J63" s="178">
        <f>J110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</v>
      </c>
      <c r="E64" s="177"/>
      <c r="F64" s="177"/>
      <c r="G64" s="177"/>
      <c r="H64" s="177"/>
      <c r="I64" s="177"/>
      <c r="J64" s="178">
        <f>J127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116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 xml:space="preserve">Oprava říms na budově  Hluboká 8, Jihlava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OSTAT-12802 - oprava římsy č. 2 - římsa nad 4. NP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Hluboká 8, Jihlava</v>
      </c>
      <c r="G78" s="42"/>
      <c r="H78" s="42"/>
      <c r="I78" s="34" t="s">
        <v>23</v>
      </c>
      <c r="J78" s="74" t="str">
        <f>IF(J12="","",J12)</f>
        <v>11. 8. 2025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Statutární město Jihlava</v>
      </c>
      <c r="G80" s="42"/>
      <c r="H80" s="42"/>
      <c r="I80" s="34" t="s">
        <v>31</v>
      </c>
      <c r="J80" s="38" t="str">
        <f>E21</f>
        <v xml:space="preserve"> 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117</v>
      </c>
      <c r="D83" s="183" t="s">
        <v>56</v>
      </c>
      <c r="E83" s="183" t="s">
        <v>52</v>
      </c>
      <c r="F83" s="183" t="s">
        <v>53</v>
      </c>
      <c r="G83" s="183" t="s">
        <v>118</v>
      </c>
      <c r="H83" s="183" t="s">
        <v>119</v>
      </c>
      <c r="I83" s="183" t="s">
        <v>120</v>
      </c>
      <c r="J83" s="183" t="s">
        <v>104</v>
      </c>
      <c r="K83" s="184" t="s">
        <v>121</v>
      </c>
      <c r="L83" s="185"/>
      <c r="M83" s="94" t="s">
        <v>19</v>
      </c>
      <c r="N83" s="95" t="s">
        <v>41</v>
      </c>
      <c r="O83" s="95" t="s">
        <v>122</v>
      </c>
      <c r="P83" s="95" t="s">
        <v>123</v>
      </c>
      <c r="Q83" s="95" t="s">
        <v>124</v>
      </c>
      <c r="R83" s="95" t="s">
        <v>125</v>
      </c>
      <c r="S83" s="95" t="s">
        <v>126</v>
      </c>
      <c r="T83" s="96" t="s">
        <v>127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128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0.10813086000000001</v>
      </c>
      <c r="S84" s="98"/>
      <c r="T84" s="189">
        <f>T85</f>
        <v>0.84048539999999994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105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70</v>
      </c>
      <c r="E85" s="194" t="s">
        <v>129</v>
      </c>
      <c r="F85" s="194" t="s">
        <v>130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P86+P104+P110+P127</f>
        <v>0</v>
      </c>
      <c r="Q85" s="199"/>
      <c r="R85" s="200">
        <f>R86+R104+R110+R127</f>
        <v>0.10813086000000001</v>
      </c>
      <c r="S85" s="199"/>
      <c r="T85" s="201">
        <f>T86+T104+T110+T127</f>
        <v>0.84048539999999994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79</v>
      </c>
      <c r="AT85" s="203" t="s">
        <v>70</v>
      </c>
      <c r="AU85" s="203" t="s">
        <v>71</v>
      </c>
      <c r="AY85" s="202" t="s">
        <v>131</v>
      </c>
      <c r="BK85" s="204">
        <f>BK86+BK104+BK110+BK127</f>
        <v>0</v>
      </c>
    </row>
    <row r="86" s="12" customFormat="1" ht="22.8" customHeight="1">
      <c r="A86" s="12"/>
      <c r="B86" s="191"/>
      <c r="C86" s="192"/>
      <c r="D86" s="193" t="s">
        <v>70</v>
      </c>
      <c r="E86" s="205" t="s">
        <v>132</v>
      </c>
      <c r="F86" s="205" t="s">
        <v>133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SUM(P87:P103)</f>
        <v>0</v>
      </c>
      <c r="Q86" s="199"/>
      <c r="R86" s="200">
        <f>SUM(R87:R103)</f>
        <v>0.10813086000000001</v>
      </c>
      <c r="S86" s="199"/>
      <c r="T86" s="201">
        <f>SUM(T87:T103)</f>
        <v>0.00038440000000000002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79</v>
      </c>
      <c r="AT86" s="203" t="s">
        <v>70</v>
      </c>
      <c r="AU86" s="203" t="s">
        <v>79</v>
      </c>
      <c r="AY86" s="202" t="s">
        <v>131</v>
      </c>
      <c r="BK86" s="204">
        <f>SUM(BK87:BK103)</f>
        <v>0</v>
      </c>
    </row>
    <row r="87" s="2" customFormat="1" ht="24.15" customHeight="1">
      <c r="A87" s="40"/>
      <c r="B87" s="41"/>
      <c r="C87" s="207" t="s">
        <v>79</v>
      </c>
      <c r="D87" s="207" t="s">
        <v>134</v>
      </c>
      <c r="E87" s="208" t="s">
        <v>135</v>
      </c>
      <c r="F87" s="209" t="s">
        <v>136</v>
      </c>
      <c r="G87" s="210" t="s">
        <v>137</v>
      </c>
      <c r="H87" s="211">
        <v>14.239000000000001</v>
      </c>
      <c r="I87" s="212"/>
      <c r="J87" s="213">
        <f>ROUND(I87*H87,2)</f>
        <v>0</v>
      </c>
      <c r="K87" s="209" t="s">
        <v>138</v>
      </c>
      <c r="L87" s="46"/>
      <c r="M87" s="214" t="s">
        <v>19</v>
      </c>
      <c r="N87" s="215" t="s">
        <v>42</v>
      </c>
      <c r="O87" s="86"/>
      <c r="P87" s="216">
        <f>O87*H87</f>
        <v>0</v>
      </c>
      <c r="Q87" s="216">
        <v>0.00025999999999999998</v>
      </c>
      <c r="R87" s="216">
        <f>Q87*H87</f>
        <v>0.00370214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139</v>
      </c>
      <c r="AT87" s="218" t="s">
        <v>134</v>
      </c>
      <c r="AU87" s="218" t="s">
        <v>81</v>
      </c>
      <c r="AY87" s="19" t="s">
        <v>131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79</v>
      </c>
      <c r="BK87" s="219">
        <f>ROUND(I87*H87,2)</f>
        <v>0</v>
      </c>
      <c r="BL87" s="19" t="s">
        <v>139</v>
      </c>
      <c r="BM87" s="218" t="s">
        <v>306</v>
      </c>
    </row>
    <row r="88" s="2" customFormat="1">
      <c r="A88" s="40"/>
      <c r="B88" s="41"/>
      <c r="C88" s="42"/>
      <c r="D88" s="220" t="s">
        <v>141</v>
      </c>
      <c r="E88" s="42"/>
      <c r="F88" s="221" t="s">
        <v>142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81</v>
      </c>
    </row>
    <row r="89" s="13" customFormat="1">
      <c r="A89" s="13"/>
      <c r="B89" s="225"/>
      <c r="C89" s="226"/>
      <c r="D89" s="227" t="s">
        <v>143</v>
      </c>
      <c r="E89" s="228" t="s">
        <v>19</v>
      </c>
      <c r="F89" s="229" t="s">
        <v>94</v>
      </c>
      <c r="G89" s="226"/>
      <c r="H89" s="230">
        <v>14.239000000000001</v>
      </c>
      <c r="I89" s="231"/>
      <c r="J89" s="226"/>
      <c r="K89" s="226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143</v>
      </c>
      <c r="AU89" s="236" t="s">
        <v>81</v>
      </c>
      <c r="AV89" s="13" t="s">
        <v>81</v>
      </c>
      <c r="AW89" s="13" t="s">
        <v>33</v>
      </c>
      <c r="AX89" s="13" t="s">
        <v>79</v>
      </c>
      <c r="AY89" s="236" t="s">
        <v>131</v>
      </c>
    </row>
    <row r="90" s="2" customFormat="1" ht="33" customHeight="1">
      <c r="A90" s="40"/>
      <c r="B90" s="41"/>
      <c r="C90" s="207" t="s">
        <v>81</v>
      </c>
      <c r="D90" s="207" t="s">
        <v>134</v>
      </c>
      <c r="E90" s="208" t="s">
        <v>147</v>
      </c>
      <c r="F90" s="209" t="s">
        <v>148</v>
      </c>
      <c r="G90" s="210" t="s">
        <v>137</v>
      </c>
      <c r="H90" s="211">
        <v>14.239000000000001</v>
      </c>
      <c r="I90" s="212"/>
      <c r="J90" s="213">
        <f>ROUND(I90*H90,2)</f>
        <v>0</v>
      </c>
      <c r="K90" s="209" t="s">
        <v>138</v>
      </c>
      <c r="L90" s="46"/>
      <c r="M90" s="214" t="s">
        <v>19</v>
      </c>
      <c r="N90" s="215" t="s">
        <v>42</v>
      </c>
      <c r="O90" s="86"/>
      <c r="P90" s="216">
        <f>O90*H90</f>
        <v>0</v>
      </c>
      <c r="Q90" s="216">
        <v>0.0043800000000000002</v>
      </c>
      <c r="R90" s="216">
        <f>Q90*H90</f>
        <v>0.062366820000000003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139</v>
      </c>
      <c r="AT90" s="218" t="s">
        <v>134</v>
      </c>
      <c r="AU90" s="218" t="s">
        <v>81</v>
      </c>
      <c r="AY90" s="19" t="s">
        <v>131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139</v>
      </c>
      <c r="BM90" s="218" t="s">
        <v>307</v>
      </c>
    </row>
    <row r="91" s="2" customFormat="1">
      <c r="A91" s="40"/>
      <c r="B91" s="41"/>
      <c r="C91" s="42"/>
      <c r="D91" s="220" t="s">
        <v>141</v>
      </c>
      <c r="E91" s="42"/>
      <c r="F91" s="221" t="s">
        <v>150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81</v>
      </c>
    </row>
    <row r="92" s="13" customFormat="1">
      <c r="A92" s="13"/>
      <c r="B92" s="225"/>
      <c r="C92" s="226"/>
      <c r="D92" s="227" t="s">
        <v>143</v>
      </c>
      <c r="E92" s="228" t="s">
        <v>19</v>
      </c>
      <c r="F92" s="229" t="s">
        <v>94</v>
      </c>
      <c r="G92" s="226"/>
      <c r="H92" s="230">
        <v>14.239000000000001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143</v>
      </c>
      <c r="AU92" s="236" t="s">
        <v>81</v>
      </c>
      <c r="AV92" s="13" t="s">
        <v>81</v>
      </c>
      <c r="AW92" s="13" t="s">
        <v>33</v>
      </c>
      <c r="AX92" s="13" t="s">
        <v>79</v>
      </c>
      <c r="AY92" s="236" t="s">
        <v>131</v>
      </c>
    </row>
    <row r="93" s="2" customFormat="1" ht="24.15" customHeight="1">
      <c r="A93" s="40"/>
      <c r="B93" s="41"/>
      <c r="C93" s="207" t="s">
        <v>151</v>
      </c>
      <c r="D93" s="207" t="s">
        <v>134</v>
      </c>
      <c r="E93" s="208" t="s">
        <v>152</v>
      </c>
      <c r="F93" s="209" t="s">
        <v>153</v>
      </c>
      <c r="G93" s="210" t="s">
        <v>137</v>
      </c>
      <c r="H93" s="211">
        <v>14.239000000000001</v>
      </c>
      <c r="I93" s="212"/>
      <c r="J93" s="213">
        <f>ROUND(I93*H93,2)</f>
        <v>0</v>
      </c>
      <c r="K93" s="209" t="s">
        <v>138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0.00020000000000000001</v>
      </c>
      <c r="R93" s="216">
        <f>Q93*H93</f>
        <v>0.0028478000000000002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139</v>
      </c>
      <c r="AT93" s="218" t="s">
        <v>134</v>
      </c>
      <c r="AU93" s="218" t="s">
        <v>81</v>
      </c>
      <c r="AY93" s="19" t="s">
        <v>131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139</v>
      </c>
      <c r="BM93" s="218" t="s">
        <v>308</v>
      </c>
    </row>
    <row r="94" s="2" customFormat="1">
      <c r="A94" s="40"/>
      <c r="B94" s="41"/>
      <c r="C94" s="42"/>
      <c r="D94" s="220" t="s">
        <v>141</v>
      </c>
      <c r="E94" s="42"/>
      <c r="F94" s="221" t="s">
        <v>155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81</v>
      </c>
    </row>
    <row r="95" s="13" customFormat="1">
      <c r="A95" s="13"/>
      <c r="B95" s="225"/>
      <c r="C95" s="226"/>
      <c r="D95" s="227" t="s">
        <v>143</v>
      </c>
      <c r="E95" s="228" t="s">
        <v>19</v>
      </c>
      <c r="F95" s="229" t="s">
        <v>94</v>
      </c>
      <c r="G95" s="226"/>
      <c r="H95" s="230">
        <v>14.239000000000001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143</v>
      </c>
      <c r="AU95" s="236" t="s">
        <v>81</v>
      </c>
      <c r="AV95" s="13" t="s">
        <v>81</v>
      </c>
      <c r="AW95" s="13" t="s">
        <v>33</v>
      </c>
      <c r="AX95" s="13" t="s">
        <v>79</v>
      </c>
      <c r="AY95" s="236" t="s">
        <v>131</v>
      </c>
    </row>
    <row r="96" s="2" customFormat="1" ht="37.8" customHeight="1">
      <c r="A96" s="40"/>
      <c r="B96" s="41"/>
      <c r="C96" s="207" t="s">
        <v>139</v>
      </c>
      <c r="D96" s="207" t="s">
        <v>134</v>
      </c>
      <c r="E96" s="208" t="s">
        <v>156</v>
      </c>
      <c r="F96" s="209" t="s">
        <v>157</v>
      </c>
      <c r="G96" s="210" t="s">
        <v>137</v>
      </c>
      <c r="H96" s="211">
        <v>14.239000000000001</v>
      </c>
      <c r="I96" s="212"/>
      <c r="J96" s="213">
        <f>ROUND(I96*H96,2)</f>
        <v>0</v>
      </c>
      <c r="K96" s="209" t="s">
        <v>138</v>
      </c>
      <c r="L96" s="46"/>
      <c r="M96" s="214" t="s">
        <v>19</v>
      </c>
      <c r="N96" s="215" t="s">
        <v>42</v>
      </c>
      <c r="O96" s="86"/>
      <c r="P96" s="216">
        <f>O96*H96</f>
        <v>0</v>
      </c>
      <c r="Q96" s="216">
        <v>0.0027000000000000001</v>
      </c>
      <c r="R96" s="216">
        <f>Q96*H96</f>
        <v>0.038445300000000002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139</v>
      </c>
      <c r="AT96" s="218" t="s">
        <v>134</v>
      </c>
      <c r="AU96" s="218" t="s">
        <v>81</v>
      </c>
      <c r="AY96" s="19" t="s">
        <v>131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139</v>
      </c>
      <c r="BM96" s="218" t="s">
        <v>309</v>
      </c>
    </row>
    <row r="97" s="2" customFormat="1">
      <c r="A97" s="40"/>
      <c r="B97" s="41"/>
      <c r="C97" s="42"/>
      <c r="D97" s="220" t="s">
        <v>141</v>
      </c>
      <c r="E97" s="42"/>
      <c r="F97" s="221" t="s">
        <v>159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81</v>
      </c>
    </row>
    <row r="98" s="13" customFormat="1">
      <c r="A98" s="13"/>
      <c r="B98" s="225"/>
      <c r="C98" s="226"/>
      <c r="D98" s="227" t="s">
        <v>143</v>
      </c>
      <c r="E98" s="228" t="s">
        <v>19</v>
      </c>
      <c r="F98" s="229" t="s">
        <v>94</v>
      </c>
      <c r="G98" s="226"/>
      <c r="H98" s="230">
        <v>14.239000000000001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143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131</v>
      </c>
    </row>
    <row r="99" s="2" customFormat="1" ht="37.8" customHeight="1">
      <c r="A99" s="40"/>
      <c r="B99" s="41"/>
      <c r="C99" s="207" t="s">
        <v>160</v>
      </c>
      <c r="D99" s="207" t="s">
        <v>134</v>
      </c>
      <c r="E99" s="208" t="s">
        <v>165</v>
      </c>
      <c r="F99" s="209" t="s">
        <v>166</v>
      </c>
      <c r="G99" s="210" t="s">
        <v>137</v>
      </c>
      <c r="H99" s="211">
        <v>38.439999999999998</v>
      </c>
      <c r="I99" s="212"/>
      <c r="J99" s="213">
        <f>ROUND(I99*H99,2)</f>
        <v>0</v>
      </c>
      <c r="K99" s="209" t="s">
        <v>138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2.0000000000000002E-05</v>
      </c>
      <c r="R99" s="216">
        <f>Q99*H99</f>
        <v>0.00076880000000000004</v>
      </c>
      <c r="S99" s="216">
        <v>1.0000000000000001E-05</v>
      </c>
      <c r="T99" s="217">
        <f>S99*H99</f>
        <v>0.00038440000000000002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139</v>
      </c>
      <c r="AT99" s="218" t="s">
        <v>134</v>
      </c>
      <c r="AU99" s="218" t="s">
        <v>81</v>
      </c>
      <c r="AY99" s="19" t="s">
        <v>131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139</v>
      </c>
      <c r="BM99" s="218" t="s">
        <v>310</v>
      </c>
    </row>
    <row r="100" s="2" customFormat="1">
      <c r="A100" s="40"/>
      <c r="B100" s="41"/>
      <c r="C100" s="42"/>
      <c r="D100" s="220" t="s">
        <v>141</v>
      </c>
      <c r="E100" s="42"/>
      <c r="F100" s="221" t="s">
        <v>168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81</v>
      </c>
    </row>
    <row r="101" s="13" customFormat="1">
      <c r="A101" s="13"/>
      <c r="B101" s="225"/>
      <c r="C101" s="226"/>
      <c r="D101" s="227" t="s">
        <v>143</v>
      </c>
      <c r="E101" s="228" t="s">
        <v>19</v>
      </c>
      <c r="F101" s="229" t="s">
        <v>311</v>
      </c>
      <c r="G101" s="226"/>
      <c r="H101" s="230">
        <v>30.600000000000001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143</v>
      </c>
      <c r="AU101" s="236" t="s">
        <v>81</v>
      </c>
      <c r="AV101" s="13" t="s">
        <v>81</v>
      </c>
      <c r="AW101" s="13" t="s">
        <v>33</v>
      </c>
      <c r="AX101" s="13" t="s">
        <v>71</v>
      </c>
      <c r="AY101" s="236" t="s">
        <v>131</v>
      </c>
    </row>
    <row r="102" s="13" customFormat="1">
      <c r="A102" s="13"/>
      <c r="B102" s="225"/>
      <c r="C102" s="226"/>
      <c r="D102" s="227" t="s">
        <v>143</v>
      </c>
      <c r="E102" s="228" t="s">
        <v>19</v>
      </c>
      <c r="F102" s="229" t="s">
        <v>312</v>
      </c>
      <c r="G102" s="226"/>
      <c r="H102" s="230">
        <v>7.8399999999999999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33</v>
      </c>
      <c r="AX102" s="13" t="s">
        <v>71</v>
      </c>
      <c r="AY102" s="236" t="s">
        <v>131</v>
      </c>
    </row>
    <row r="103" s="14" customFormat="1">
      <c r="A103" s="14"/>
      <c r="B103" s="237"/>
      <c r="C103" s="238"/>
      <c r="D103" s="227" t="s">
        <v>143</v>
      </c>
      <c r="E103" s="239" t="s">
        <v>19</v>
      </c>
      <c r="F103" s="240" t="s">
        <v>146</v>
      </c>
      <c r="G103" s="238"/>
      <c r="H103" s="241">
        <v>38.439999999999998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143</v>
      </c>
      <c r="AU103" s="247" t="s">
        <v>81</v>
      </c>
      <c r="AV103" s="14" t="s">
        <v>139</v>
      </c>
      <c r="AW103" s="14" t="s">
        <v>33</v>
      </c>
      <c r="AX103" s="14" t="s">
        <v>79</v>
      </c>
      <c r="AY103" s="247" t="s">
        <v>131</v>
      </c>
    </row>
    <row r="104" s="12" customFormat="1" ht="22.8" customHeight="1">
      <c r="A104" s="12"/>
      <c r="B104" s="191"/>
      <c r="C104" s="192"/>
      <c r="D104" s="193" t="s">
        <v>70</v>
      </c>
      <c r="E104" s="205" t="s">
        <v>213</v>
      </c>
      <c r="F104" s="205" t="s">
        <v>214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SUM(P105:P109)</f>
        <v>0</v>
      </c>
      <c r="Q104" s="199"/>
      <c r="R104" s="200">
        <f>SUM(R105:R109)</f>
        <v>0</v>
      </c>
      <c r="S104" s="199"/>
      <c r="T104" s="201">
        <f>SUM(T105:T109)</f>
        <v>0.84010099999999999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79</v>
      </c>
      <c r="AT104" s="203" t="s">
        <v>70</v>
      </c>
      <c r="AU104" s="203" t="s">
        <v>79</v>
      </c>
      <c r="AY104" s="202" t="s">
        <v>131</v>
      </c>
      <c r="BK104" s="204">
        <f>SUM(BK105:BK109)</f>
        <v>0</v>
      </c>
    </row>
    <row r="105" s="2" customFormat="1" ht="44.25" customHeight="1">
      <c r="A105" s="40"/>
      <c r="B105" s="41"/>
      <c r="C105" s="207" t="s">
        <v>132</v>
      </c>
      <c r="D105" s="207" t="s">
        <v>134</v>
      </c>
      <c r="E105" s="208" t="s">
        <v>222</v>
      </c>
      <c r="F105" s="209" t="s">
        <v>223</v>
      </c>
      <c r="G105" s="210" t="s">
        <v>137</v>
      </c>
      <c r="H105" s="211">
        <v>14.239000000000001</v>
      </c>
      <c r="I105" s="212"/>
      <c r="J105" s="213">
        <f>ROUND(I105*H105,2)</f>
        <v>0</v>
      </c>
      <c r="K105" s="209" t="s">
        <v>138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0.058999999999999997</v>
      </c>
      <c r="T105" s="217">
        <f>S105*H105</f>
        <v>0.84010099999999999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139</v>
      </c>
      <c r="AT105" s="218" t="s">
        <v>134</v>
      </c>
      <c r="AU105" s="218" t="s">
        <v>81</v>
      </c>
      <c r="AY105" s="19" t="s">
        <v>131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139</v>
      </c>
      <c r="BM105" s="218" t="s">
        <v>313</v>
      </c>
    </row>
    <row r="106" s="2" customFormat="1">
      <c r="A106" s="40"/>
      <c r="B106" s="41"/>
      <c r="C106" s="42"/>
      <c r="D106" s="220" t="s">
        <v>141</v>
      </c>
      <c r="E106" s="42"/>
      <c r="F106" s="221" t="s">
        <v>225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81</v>
      </c>
    </row>
    <row r="107" s="13" customFormat="1">
      <c r="A107" s="13"/>
      <c r="B107" s="225"/>
      <c r="C107" s="226"/>
      <c r="D107" s="227" t="s">
        <v>143</v>
      </c>
      <c r="E107" s="228" t="s">
        <v>19</v>
      </c>
      <c r="F107" s="229" t="s">
        <v>314</v>
      </c>
      <c r="G107" s="226"/>
      <c r="H107" s="230">
        <v>14.112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143</v>
      </c>
      <c r="AU107" s="236" t="s">
        <v>81</v>
      </c>
      <c r="AV107" s="13" t="s">
        <v>81</v>
      </c>
      <c r="AW107" s="13" t="s">
        <v>33</v>
      </c>
      <c r="AX107" s="13" t="s">
        <v>71</v>
      </c>
      <c r="AY107" s="236" t="s">
        <v>131</v>
      </c>
    </row>
    <row r="108" s="13" customFormat="1">
      <c r="A108" s="13"/>
      <c r="B108" s="225"/>
      <c r="C108" s="226"/>
      <c r="D108" s="227" t="s">
        <v>143</v>
      </c>
      <c r="E108" s="228" t="s">
        <v>19</v>
      </c>
      <c r="F108" s="229" t="s">
        <v>315</v>
      </c>
      <c r="G108" s="226"/>
      <c r="H108" s="230">
        <v>0.127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143</v>
      </c>
      <c r="AU108" s="236" t="s">
        <v>81</v>
      </c>
      <c r="AV108" s="13" t="s">
        <v>81</v>
      </c>
      <c r="AW108" s="13" t="s">
        <v>33</v>
      </c>
      <c r="AX108" s="13" t="s">
        <v>71</v>
      </c>
      <c r="AY108" s="236" t="s">
        <v>131</v>
      </c>
    </row>
    <row r="109" s="14" customFormat="1">
      <c r="A109" s="14"/>
      <c r="B109" s="237"/>
      <c r="C109" s="238"/>
      <c r="D109" s="227" t="s">
        <v>143</v>
      </c>
      <c r="E109" s="239" t="s">
        <v>94</v>
      </c>
      <c r="F109" s="240" t="s">
        <v>146</v>
      </c>
      <c r="G109" s="238"/>
      <c r="H109" s="241">
        <v>14.239000000000001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143</v>
      </c>
      <c r="AU109" s="247" t="s">
        <v>81</v>
      </c>
      <c r="AV109" s="14" t="s">
        <v>139</v>
      </c>
      <c r="AW109" s="14" t="s">
        <v>33</v>
      </c>
      <c r="AX109" s="14" t="s">
        <v>79</v>
      </c>
      <c r="AY109" s="247" t="s">
        <v>131</v>
      </c>
    </row>
    <row r="110" s="12" customFormat="1" ht="22.8" customHeight="1">
      <c r="A110" s="12"/>
      <c r="B110" s="191"/>
      <c r="C110" s="192"/>
      <c r="D110" s="193" t="s">
        <v>70</v>
      </c>
      <c r="E110" s="205" t="s">
        <v>227</v>
      </c>
      <c r="F110" s="205" t="s">
        <v>228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SUM(P111:P126)</f>
        <v>0</v>
      </c>
      <c r="Q110" s="199"/>
      <c r="R110" s="200">
        <f>SUM(R111:R126)</f>
        <v>0</v>
      </c>
      <c r="S110" s="199"/>
      <c r="T110" s="201">
        <f>SUM(T111:T126)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79</v>
      </c>
      <c r="AT110" s="203" t="s">
        <v>70</v>
      </c>
      <c r="AU110" s="203" t="s">
        <v>79</v>
      </c>
      <c r="AY110" s="202" t="s">
        <v>131</v>
      </c>
      <c r="BK110" s="204">
        <f>SUM(BK111:BK126)</f>
        <v>0</v>
      </c>
    </row>
    <row r="111" s="2" customFormat="1" ht="44.25" customHeight="1">
      <c r="A111" s="40"/>
      <c r="B111" s="41"/>
      <c r="C111" s="207" t="s">
        <v>93</v>
      </c>
      <c r="D111" s="207" t="s">
        <v>134</v>
      </c>
      <c r="E111" s="208" t="s">
        <v>230</v>
      </c>
      <c r="F111" s="209" t="s">
        <v>231</v>
      </c>
      <c r="G111" s="210" t="s">
        <v>232</v>
      </c>
      <c r="H111" s="211">
        <v>0.83999999999999997</v>
      </c>
      <c r="I111" s="212"/>
      <c r="J111" s="213">
        <f>ROUND(I111*H111,2)</f>
        <v>0</v>
      </c>
      <c r="K111" s="209" t="s">
        <v>138</v>
      </c>
      <c r="L111" s="46"/>
      <c r="M111" s="214" t="s">
        <v>19</v>
      </c>
      <c r="N111" s="215" t="s">
        <v>42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139</v>
      </c>
      <c r="AT111" s="218" t="s">
        <v>134</v>
      </c>
      <c r="AU111" s="218" t="s">
        <v>81</v>
      </c>
      <c r="AY111" s="19" t="s">
        <v>131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139</v>
      </c>
      <c r="BM111" s="218" t="s">
        <v>316</v>
      </c>
    </row>
    <row r="112" s="2" customFormat="1">
      <c r="A112" s="40"/>
      <c r="B112" s="41"/>
      <c r="C112" s="42"/>
      <c r="D112" s="220" t="s">
        <v>141</v>
      </c>
      <c r="E112" s="42"/>
      <c r="F112" s="221" t="s">
        <v>234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81</v>
      </c>
    </row>
    <row r="113" s="2" customFormat="1" ht="24.15" customHeight="1">
      <c r="A113" s="40"/>
      <c r="B113" s="41"/>
      <c r="C113" s="207" t="s">
        <v>180</v>
      </c>
      <c r="D113" s="207" t="s">
        <v>134</v>
      </c>
      <c r="E113" s="208" t="s">
        <v>236</v>
      </c>
      <c r="F113" s="209" t="s">
        <v>237</v>
      </c>
      <c r="G113" s="210" t="s">
        <v>238</v>
      </c>
      <c r="H113" s="211">
        <v>15</v>
      </c>
      <c r="I113" s="212"/>
      <c r="J113" s="213">
        <f>ROUND(I113*H113,2)</f>
        <v>0</v>
      </c>
      <c r="K113" s="209" t="s">
        <v>138</v>
      </c>
      <c r="L113" s="46"/>
      <c r="M113" s="214" t="s">
        <v>19</v>
      </c>
      <c r="N113" s="215" t="s">
        <v>42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139</v>
      </c>
      <c r="AT113" s="218" t="s">
        <v>134</v>
      </c>
      <c r="AU113" s="218" t="s">
        <v>81</v>
      </c>
      <c r="AY113" s="19" t="s">
        <v>131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139</v>
      </c>
      <c r="BM113" s="218" t="s">
        <v>317</v>
      </c>
    </row>
    <row r="114" s="2" customFormat="1">
      <c r="A114" s="40"/>
      <c r="B114" s="41"/>
      <c r="C114" s="42"/>
      <c r="D114" s="220" t="s">
        <v>141</v>
      </c>
      <c r="E114" s="42"/>
      <c r="F114" s="221" t="s">
        <v>240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81</v>
      </c>
    </row>
    <row r="115" s="13" customFormat="1">
      <c r="A115" s="13"/>
      <c r="B115" s="225"/>
      <c r="C115" s="226"/>
      <c r="D115" s="227" t="s">
        <v>143</v>
      </c>
      <c r="E115" s="228" t="s">
        <v>19</v>
      </c>
      <c r="F115" s="229" t="s">
        <v>215</v>
      </c>
      <c r="G115" s="226"/>
      <c r="H115" s="230">
        <v>15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143</v>
      </c>
      <c r="AU115" s="236" t="s">
        <v>81</v>
      </c>
      <c r="AV115" s="13" t="s">
        <v>81</v>
      </c>
      <c r="AW115" s="13" t="s">
        <v>33</v>
      </c>
      <c r="AX115" s="13" t="s">
        <v>79</v>
      </c>
      <c r="AY115" s="236" t="s">
        <v>131</v>
      </c>
    </row>
    <row r="116" s="2" customFormat="1" ht="37.8" customHeight="1">
      <c r="A116" s="40"/>
      <c r="B116" s="41"/>
      <c r="C116" s="207" t="s">
        <v>171</v>
      </c>
      <c r="D116" s="207" t="s">
        <v>134</v>
      </c>
      <c r="E116" s="208" t="s">
        <v>242</v>
      </c>
      <c r="F116" s="209" t="s">
        <v>243</v>
      </c>
      <c r="G116" s="210" t="s">
        <v>238</v>
      </c>
      <c r="H116" s="211">
        <v>105</v>
      </c>
      <c r="I116" s="212"/>
      <c r="J116" s="213">
        <f>ROUND(I116*H116,2)</f>
        <v>0</v>
      </c>
      <c r="K116" s="209" t="s">
        <v>138</v>
      </c>
      <c r="L116" s="46"/>
      <c r="M116" s="214" t="s">
        <v>19</v>
      </c>
      <c r="N116" s="215" t="s">
        <v>42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139</v>
      </c>
      <c r="AT116" s="218" t="s">
        <v>134</v>
      </c>
      <c r="AU116" s="218" t="s">
        <v>81</v>
      </c>
      <c r="AY116" s="19" t="s">
        <v>131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139</v>
      </c>
      <c r="BM116" s="218" t="s">
        <v>318</v>
      </c>
    </row>
    <row r="117" s="2" customFormat="1">
      <c r="A117" s="40"/>
      <c r="B117" s="41"/>
      <c r="C117" s="42"/>
      <c r="D117" s="220" t="s">
        <v>141</v>
      </c>
      <c r="E117" s="42"/>
      <c r="F117" s="221" t="s">
        <v>245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141</v>
      </c>
      <c r="AU117" s="19" t="s">
        <v>81</v>
      </c>
    </row>
    <row r="118" s="13" customFormat="1">
      <c r="A118" s="13"/>
      <c r="B118" s="225"/>
      <c r="C118" s="226"/>
      <c r="D118" s="227" t="s">
        <v>143</v>
      </c>
      <c r="E118" s="228" t="s">
        <v>19</v>
      </c>
      <c r="F118" s="229" t="s">
        <v>319</v>
      </c>
      <c r="G118" s="226"/>
      <c r="H118" s="230">
        <v>105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131</v>
      </c>
    </row>
    <row r="119" s="2" customFormat="1" ht="33" customHeight="1">
      <c r="A119" s="40"/>
      <c r="B119" s="41"/>
      <c r="C119" s="207" t="s">
        <v>190</v>
      </c>
      <c r="D119" s="207" t="s">
        <v>134</v>
      </c>
      <c r="E119" s="208" t="s">
        <v>248</v>
      </c>
      <c r="F119" s="209" t="s">
        <v>249</v>
      </c>
      <c r="G119" s="210" t="s">
        <v>232</v>
      </c>
      <c r="H119" s="211">
        <v>0.83999999999999997</v>
      </c>
      <c r="I119" s="212"/>
      <c r="J119" s="213">
        <f>ROUND(I119*H119,2)</f>
        <v>0</v>
      </c>
      <c r="K119" s="209" t="s">
        <v>138</v>
      </c>
      <c r="L119" s="46"/>
      <c r="M119" s="214" t="s">
        <v>19</v>
      </c>
      <c r="N119" s="215" t="s">
        <v>42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139</v>
      </c>
      <c r="AT119" s="218" t="s">
        <v>134</v>
      </c>
      <c r="AU119" s="218" t="s">
        <v>81</v>
      </c>
      <c r="AY119" s="19" t="s">
        <v>131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79</v>
      </c>
      <c r="BK119" s="219">
        <f>ROUND(I119*H119,2)</f>
        <v>0</v>
      </c>
      <c r="BL119" s="19" t="s">
        <v>139</v>
      </c>
      <c r="BM119" s="218" t="s">
        <v>320</v>
      </c>
    </row>
    <row r="120" s="2" customFormat="1">
      <c r="A120" s="40"/>
      <c r="B120" s="41"/>
      <c r="C120" s="42"/>
      <c r="D120" s="220" t="s">
        <v>141</v>
      </c>
      <c r="E120" s="42"/>
      <c r="F120" s="221" t="s">
        <v>251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81</v>
      </c>
    </row>
    <row r="121" s="2" customFormat="1" ht="44.25" customHeight="1">
      <c r="A121" s="40"/>
      <c r="B121" s="41"/>
      <c r="C121" s="207" t="s">
        <v>195</v>
      </c>
      <c r="D121" s="207" t="s">
        <v>134</v>
      </c>
      <c r="E121" s="208" t="s">
        <v>252</v>
      </c>
      <c r="F121" s="209" t="s">
        <v>253</v>
      </c>
      <c r="G121" s="210" t="s">
        <v>232</v>
      </c>
      <c r="H121" s="211">
        <v>8.4000000000000004</v>
      </c>
      <c r="I121" s="212"/>
      <c r="J121" s="213">
        <f>ROUND(I121*H121,2)</f>
        <v>0</v>
      </c>
      <c r="K121" s="209" t="s">
        <v>138</v>
      </c>
      <c r="L121" s="46"/>
      <c r="M121" s="214" t="s">
        <v>19</v>
      </c>
      <c r="N121" s="215" t="s">
        <v>42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139</v>
      </c>
      <c r="AT121" s="218" t="s">
        <v>134</v>
      </c>
      <c r="AU121" s="218" t="s">
        <v>81</v>
      </c>
      <c r="AY121" s="19" t="s">
        <v>131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79</v>
      </c>
      <c r="BK121" s="219">
        <f>ROUND(I121*H121,2)</f>
        <v>0</v>
      </c>
      <c r="BL121" s="19" t="s">
        <v>139</v>
      </c>
      <c r="BM121" s="218" t="s">
        <v>321</v>
      </c>
    </row>
    <row r="122" s="2" customFormat="1">
      <c r="A122" s="40"/>
      <c r="B122" s="41"/>
      <c r="C122" s="42"/>
      <c r="D122" s="220" t="s">
        <v>141</v>
      </c>
      <c r="E122" s="42"/>
      <c r="F122" s="221" t="s">
        <v>255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81</v>
      </c>
    </row>
    <row r="123" s="13" customFormat="1">
      <c r="A123" s="13"/>
      <c r="B123" s="225"/>
      <c r="C123" s="226"/>
      <c r="D123" s="227" t="s">
        <v>143</v>
      </c>
      <c r="E123" s="228" t="s">
        <v>19</v>
      </c>
      <c r="F123" s="229" t="s">
        <v>322</v>
      </c>
      <c r="G123" s="226"/>
      <c r="H123" s="230">
        <v>8.4000000000000004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143</v>
      </c>
      <c r="AU123" s="236" t="s">
        <v>81</v>
      </c>
      <c r="AV123" s="13" t="s">
        <v>81</v>
      </c>
      <c r="AW123" s="13" t="s">
        <v>33</v>
      </c>
      <c r="AX123" s="13" t="s">
        <v>79</v>
      </c>
      <c r="AY123" s="236" t="s">
        <v>131</v>
      </c>
    </row>
    <row r="124" s="2" customFormat="1" ht="44.25" customHeight="1">
      <c r="A124" s="40"/>
      <c r="B124" s="41"/>
      <c r="C124" s="207" t="s">
        <v>8</v>
      </c>
      <c r="D124" s="207" t="s">
        <v>134</v>
      </c>
      <c r="E124" s="208" t="s">
        <v>258</v>
      </c>
      <c r="F124" s="209" t="s">
        <v>259</v>
      </c>
      <c r="G124" s="210" t="s">
        <v>232</v>
      </c>
      <c r="H124" s="211">
        <v>0.83999999999999997</v>
      </c>
      <c r="I124" s="212"/>
      <c r="J124" s="213">
        <f>ROUND(I124*H124,2)</f>
        <v>0</v>
      </c>
      <c r="K124" s="209" t="s">
        <v>138</v>
      </c>
      <c r="L124" s="46"/>
      <c r="M124" s="214" t="s">
        <v>19</v>
      </c>
      <c r="N124" s="215" t="s">
        <v>42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139</v>
      </c>
      <c r="AT124" s="218" t="s">
        <v>134</v>
      </c>
      <c r="AU124" s="218" t="s">
        <v>81</v>
      </c>
      <c r="AY124" s="19" t="s">
        <v>131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79</v>
      </c>
      <c r="BK124" s="219">
        <f>ROUND(I124*H124,2)</f>
        <v>0</v>
      </c>
      <c r="BL124" s="19" t="s">
        <v>139</v>
      </c>
      <c r="BM124" s="218" t="s">
        <v>323</v>
      </c>
    </row>
    <row r="125" s="2" customFormat="1">
      <c r="A125" s="40"/>
      <c r="B125" s="41"/>
      <c r="C125" s="42"/>
      <c r="D125" s="220" t="s">
        <v>141</v>
      </c>
      <c r="E125" s="42"/>
      <c r="F125" s="221" t="s">
        <v>261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81</v>
      </c>
    </row>
    <row r="126" s="13" customFormat="1">
      <c r="A126" s="13"/>
      <c r="B126" s="225"/>
      <c r="C126" s="226"/>
      <c r="D126" s="227" t="s">
        <v>143</v>
      </c>
      <c r="E126" s="228" t="s">
        <v>19</v>
      </c>
      <c r="F126" s="229" t="s">
        <v>324</v>
      </c>
      <c r="G126" s="226"/>
      <c r="H126" s="230">
        <v>0.83999999999999997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143</v>
      </c>
      <c r="AU126" s="236" t="s">
        <v>81</v>
      </c>
      <c r="AV126" s="13" t="s">
        <v>81</v>
      </c>
      <c r="AW126" s="13" t="s">
        <v>33</v>
      </c>
      <c r="AX126" s="13" t="s">
        <v>79</v>
      </c>
      <c r="AY126" s="236" t="s">
        <v>131</v>
      </c>
    </row>
    <row r="127" s="12" customFormat="1" ht="22.8" customHeight="1">
      <c r="A127" s="12"/>
      <c r="B127" s="191"/>
      <c r="C127" s="192"/>
      <c r="D127" s="193" t="s">
        <v>70</v>
      </c>
      <c r="E127" s="205" t="s">
        <v>263</v>
      </c>
      <c r="F127" s="205" t="s">
        <v>264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SUM(P128:P129)</f>
        <v>0</v>
      </c>
      <c r="Q127" s="199"/>
      <c r="R127" s="200">
        <f>SUM(R128:R129)</f>
        <v>0</v>
      </c>
      <c r="S127" s="199"/>
      <c r="T127" s="201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79</v>
      </c>
      <c r="AT127" s="203" t="s">
        <v>70</v>
      </c>
      <c r="AU127" s="203" t="s">
        <v>79</v>
      </c>
      <c r="AY127" s="202" t="s">
        <v>131</v>
      </c>
      <c r="BK127" s="204">
        <f>SUM(BK128:BK129)</f>
        <v>0</v>
      </c>
    </row>
    <row r="128" s="2" customFormat="1" ht="66.75" customHeight="1">
      <c r="A128" s="40"/>
      <c r="B128" s="41"/>
      <c r="C128" s="207" t="s">
        <v>204</v>
      </c>
      <c r="D128" s="207" t="s">
        <v>134</v>
      </c>
      <c r="E128" s="208" t="s">
        <v>266</v>
      </c>
      <c r="F128" s="209" t="s">
        <v>267</v>
      </c>
      <c r="G128" s="210" t="s">
        <v>232</v>
      </c>
      <c r="H128" s="211">
        <v>0.108</v>
      </c>
      <c r="I128" s="212"/>
      <c r="J128" s="213">
        <f>ROUND(I128*H128,2)</f>
        <v>0</v>
      </c>
      <c r="K128" s="209" t="s">
        <v>138</v>
      </c>
      <c r="L128" s="46"/>
      <c r="M128" s="214" t="s">
        <v>19</v>
      </c>
      <c r="N128" s="215" t="s">
        <v>42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139</v>
      </c>
      <c r="AT128" s="218" t="s">
        <v>134</v>
      </c>
      <c r="AU128" s="218" t="s">
        <v>81</v>
      </c>
      <c r="AY128" s="19" t="s">
        <v>131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79</v>
      </c>
      <c r="BK128" s="219">
        <f>ROUND(I128*H128,2)</f>
        <v>0</v>
      </c>
      <c r="BL128" s="19" t="s">
        <v>139</v>
      </c>
      <c r="BM128" s="218" t="s">
        <v>325</v>
      </c>
    </row>
    <row r="129" s="2" customFormat="1">
      <c r="A129" s="40"/>
      <c r="B129" s="41"/>
      <c r="C129" s="42"/>
      <c r="D129" s="220" t="s">
        <v>141</v>
      </c>
      <c r="E129" s="42"/>
      <c r="F129" s="221" t="s">
        <v>269</v>
      </c>
      <c r="G129" s="42"/>
      <c r="H129" s="42"/>
      <c r="I129" s="222"/>
      <c r="J129" s="42"/>
      <c r="K129" s="42"/>
      <c r="L129" s="46"/>
      <c r="M129" s="251"/>
      <c r="N129" s="252"/>
      <c r="O129" s="253"/>
      <c r="P129" s="253"/>
      <c r="Q129" s="253"/>
      <c r="R129" s="253"/>
      <c r="S129" s="253"/>
      <c r="T129" s="25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141</v>
      </c>
      <c r="AU129" s="19" t="s">
        <v>81</v>
      </c>
    </row>
    <row r="130" s="2" customFormat="1" ht="6.96" customHeight="1">
      <c r="A130" s="40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46"/>
      <c r="M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</sheetData>
  <sheetProtection sheet="1" autoFilter="0" formatColumns="0" formatRows="0" objects="1" scenarios="1" spinCount="100000" saltValue="0HuFVeoJYpRLJDwU232SMAOgbaW7AQuc+oSBgSsfY1oBx168tunzPGi4J8Rl+AWOnJ53pvbLAnDLHZSOvCfLvQ==" hashValue="yAtdIVJoYWW+64yWxO5no5ow1XT88zQQ7x7GUzqA3Z2nzsJhGcqKFLjjQIU5y6LcQGCjPOa4TyFaDu2NYkNJhg==" algorithmName="SHA-512" password="CC35"/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621131121"/>
    <hyperlink ref="F91" r:id="rId2" display="https://podminky.urs.cz/item/CS_URS_2025_02/621142001"/>
    <hyperlink ref="F94" r:id="rId3" display="https://podminky.urs.cz/item/CS_URS_2025_02/621151011"/>
    <hyperlink ref="F97" r:id="rId4" display="https://podminky.urs.cz/item/CS_URS_2025_02/621521012"/>
    <hyperlink ref="F100" r:id="rId5" display="https://podminky.urs.cz/item/CS_URS_2025_02/629991011"/>
    <hyperlink ref="F106" r:id="rId6" display="https://podminky.urs.cz/item/CS_URS_2025_02/978015391"/>
    <hyperlink ref="F112" r:id="rId7" display="https://podminky.urs.cz/item/CS_URS_2025_02/997013155"/>
    <hyperlink ref="F114" r:id="rId8" display="https://podminky.urs.cz/item/CS_URS_2025_02/997013312"/>
    <hyperlink ref="F117" r:id="rId9" display="https://podminky.urs.cz/item/CS_URS_2025_02/997013322"/>
    <hyperlink ref="F120" r:id="rId10" display="https://podminky.urs.cz/item/CS_URS_2025_02/997013501"/>
    <hyperlink ref="F122" r:id="rId11" display="https://podminky.urs.cz/item/CS_URS_2025_02/997013509"/>
    <hyperlink ref="F125" r:id="rId12" display="https://podminky.urs.cz/item/CS_URS_2025_02/997013631"/>
    <hyperlink ref="F129" r:id="rId13" display="https://podminky.urs.cz/item/CS_URS_2025_02/9980110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130" t="s">
        <v>94</v>
      </c>
      <c r="BA2" s="130" t="s">
        <v>94</v>
      </c>
      <c r="BB2" s="130" t="s">
        <v>19</v>
      </c>
      <c r="BC2" s="130" t="s">
        <v>326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Oprava říms na budově  Hluboká 8, Jihlava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327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11. 8. 2025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ROUND((SUM(BE84:BE129)),  2)</f>
        <v>0</v>
      </c>
      <c r="G33" s="40"/>
      <c r="H33" s="40"/>
      <c r="I33" s="151">
        <v>0.20999999999999999</v>
      </c>
      <c r="J33" s="150">
        <f>ROUND(((SUM(BE84:BE129))*I33),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ROUND((SUM(BF84:BF129)),  2)</f>
        <v>0</v>
      </c>
      <c r="G34" s="40"/>
      <c r="H34" s="40"/>
      <c r="I34" s="151">
        <v>0.12</v>
      </c>
      <c r="J34" s="150">
        <f>ROUND(((SUM(BF84:BF129))*I34),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ROUND((SUM(BG84:BG129)),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ROUND((SUM(BH84:BH129)),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ROUND((SUM(BI84:BI129)),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 xml:space="preserve">Oprava říms na budově  Hluboká 8, Jihlava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OSTAT-12803 - oprava římsy č. 3 - římsa nad 3. NP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Hluboká 8, Jihlava</v>
      </c>
      <c r="G52" s="42"/>
      <c r="H52" s="42"/>
      <c r="I52" s="34" t="s">
        <v>23</v>
      </c>
      <c r="J52" s="74" t="str">
        <f>IF(J12="","",J12)</f>
        <v>11. 8. 2025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J104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111</v>
      </c>
      <c r="E63" s="177"/>
      <c r="F63" s="177"/>
      <c r="G63" s="177"/>
      <c r="H63" s="177"/>
      <c r="I63" s="177"/>
      <c r="J63" s="178">
        <f>J110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</v>
      </c>
      <c r="E64" s="177"/>
      <c r="F64" s="177"/>
      <c r="G64" s="177"/>
      <c r="H64" s="177"/>
      <c r="I64" s="177"/>
      <c r="J64" s="178">
        <f>J127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116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 xml:space="preserve">Oprava říms na budově  Hluboká 8, Jihlava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OSTAT-12803 - oprava římsy č. 3 - římsa nad 3. NP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Hluboká 8, Jihlava</v>
      </c>
      <c r="G78" s="42"/>
      <c r="H78" s="42"/>
      <c r="I78" s="34" t="s">
        <v>23</v>
      </c>
      <c r="J78" s="74" t="str">
        <f>IF(J12="","",J12)</f>
        <v>11. 8. 2025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Statutární město Jihlava</v>
      </c>
      <c r="G80" s="42"/>
      <c r="H80" s="42"/>
      <c r="I80" s="34" t="s">
        <v>31</v>
      </c>
      <c r="J80" s="38" t="str">
        <f>E21</f>
        <v xml:space="preserve"> 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117</v>
      </c>
      <c r="D83" s="183" t="s">
        <v>56</v>
      </c>
      <c r="E83" s="183" t="s">
        <v>52</v>
      </c>
      <c r="F83" s="183" t="s">
        <v>53</v>
      </c>
      <c r="G83" s="183" t="s">
        <v>118</v>
      </c>
      <c r="H83" s="183" t="s">
        <v>119</v>
      </c>
      <c r="I83" s="183" t="s">
        <v>120</v>
      </c>
      <c r="J83" s="183" t="s">
        <v>104</v>
      </c>
      <c r="K83" s="184" t="s">
        <v>121</v>
      </c>
      <c r="L83" s="185"/>
      <c r="M83" s="94" t="s">
        <v>19</v>
      </c>
      <c r="N83" s="95" t="s">
        <v>41</v>
      </c>
      <c r="O83" s="95" t="s">
        <v>122</v>
      </c>
      <c r="P83" s="95" t="s">
        <v>123</v>
      </c>
      <c r="Q83" s="95" t="s">
        <v>124</v>
      </c>
      <c r="R83" s="95" t="s">
        <v>125</v>
      </c>
      <c r="S83" s="95" t="s">
        <v>126</v>
      </c>
      <c r="T83" s="96" t="s">
        <v>127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128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0.10147304</v>
      </c>
      <c r="S84" s="98"/>
      <c r="T84" s="189">
        <f>T85</f>
        <v>0.78838839999999988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105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70</v>
      </c>
      <c r="E85" s="194" t="s">
        <v>129</v>
      </c>
      <c r="F85" s="194" t="s">
        <v>130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P86+P104+P110+P127</f>
        <v>0</v>
      </c>
      <c r="Q85" s="199"/>
      <c r="R85" s="200">
        <f>R86+R104+R110+R127</f>
        <v>0.10147304</v>
      </c>
      <c r="S85" s="199"/>
      <c r="T85" s="201">
        <f>T86+T104+T110+T127</f>
        <v>0.78838839999999988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79</v>
      </c>
      <c r="AT85" s="203" t="s">
        <v>70</v>
      </c>
      <c r="AU85" s="203" t="s">
        <v>71</v>
      </c>
      <c r="AY85" s="202" t="s">
        <v>131</v>
      </c>
      <c r="BK85" s="204">
        <f>BK86+BK104+BK110+BK127</f>
        <v>0</v>
      </c>
    </row>
    <row r="86" s="12" customFormat="1" ht="22.8" customHeight="1">
      <c r="A86" s="12"/>
      <c r="B86" s="191"/>
      <c r="C86" s="192"/>
      <c r="D86" s="193" t="s">
        <v>70</v>
      </c>
      <c r="E86" s="205" t="s">
        <v>132</v>
      </c>
      <c r="F86" s="205" t="s">
        <v>133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SUM(P87:P103)</f>
        <v>0</v>
      </c>
      <c r="Q86" s="199"/>
      <c r="R86" s="200">
        <f>SUM(R87:R103)</f>
        <v>0.10147304</v>
      </c>
      <c r="S86" s="199"/>
      <c r="T86" s="201">
        <f>SUM(T87:T103)</f>
        <v>0.00038440000000000002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79</v>
      </c>
      <c r="AT86" s="203" t="s">
        <v>70</v>
      </c>
      <c r="AU86" s="203" t="s">
        <v>79</v>
      </c>
      <c r="AY86" s="202" t="s">
        <v>131</v>
      </c>
      <c r="BK86" s="204">
        <f>SUM(BK87:BK103)</f>
        <v>0</v>
      </c>
    </row>
    <row r="87" s="2" customFormat="1" ht="24.15" customHeight="1">
      <c r="A87" s="40"/>
      <c r="B87" s="41"/>
      <c r="C87" s="207" t="s">
        <v>79</v>
      </c>
      <c r="D87" s="207" t="s">
        <v>134</v>
      </c>
      <c r="E87" s="208" t="s">
        <v>135</v>
      </c>
      <c r="F87" s="209" t="s">
        <v>136</v>
      </c>
      <c r="G87" s="210" t="s">
        <v>137</v>
      </c>
      <c r="H87" s="211">
        <v>13.356</v>
      </c>
      <c r="I87" s="212"/>
      <c r="J87" s="213">
        <f>ROUND(I87*H87,2)</f>
        <v>0</v>
      </c>
      <c r="K87" s="209" t="s">
        <v>138</v>
      </c>
      <c r="L87" s="46"/>
      <c r="M87" s="214" t="s">
        <v>19</v>
      </c>
      <c r="N87" s="215" t="s">
        <v>42</v>
      </c>
      <c r="O87" s="86"/>
      <c r="P87" s="216">
        <f>O87*H87</f>
        <v>0</v>
      </c>
      <c r="Q87" s="216">
        <v>0.00025999999999999998</v>
      </c>
      <c r="R87" s="216">
        <f>Q87*H87</f>
        <v>0.0034725599999999995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139</v>
      </c>
      <c r="AT87" s="218" t="s">
        <v>134</v>
      </c>
      <c r="AU87" s="218" t="s">
        <v>81</v>
      </c>
      <c r="AY87" s="19" t="s">
        <v>131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79</v>
      </c>
      <c r="BK87" s="219">
        <f>ROUND(I87*H87,2)</f>
        <v>0</v>
      </c>
      <c r="BL87" s="19" t="s">
        <v>139</v>
      </c>
      <c r="BM87" s="218" t="s">
        <v>328</v>
      </c>
    </row>
    <row r="88" s="2" customFormat="1">
      <c r="A88" s="40"/>
      <c r="B88" s="41"/>
      <c r="C88" s="42"/>
      <c r="D88" s="220" t="s">
        <v>141</v>
      </c>
      <c r="E88" s="42"/>
      <c r="F88" s="221" t="s">
        <v>142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81</v>
      </c>
    </row>
    <row r="89" s="13" customFormat="1">
      <c r="A89" s="13"/>
      <c r="B89" s="225"/>
      <c r="C89" s="226"/>
      <c r="D89" s="227" t="s">
        <v>143</v>
      </c>
      <c r="E89" s="228" t="s">
        <v>19</v>
      </c>
      <c r="F89" s="229" t="s">
        <v>94</v>
      </c>
      <c r="G89" s="226"/>
      <c r="H89" s="230">
        <v>13.356</v>
      </c>
      <c r="I89" s="231"/>
      <c r="J89" s="226"/>
      <c r="K89" s="226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143</v>
      </c>
      <c r="AU89" s="236" t="s">
        <v>81</v>
      </c>
      <c r="AV89" s="13" t="s">
        <v>81</v>
      </c>
      <c r="AW89" s="13" t="s">
        <v>33</v>
      </c>
      <c r="AX89" s="13" t="s">
        <v>79</v>
      </c>
      <c r="AY89" s="236" t="s">
        <v>131</v>
      </c>
    </row>
    <row r="90" s="2" customFormat="1" ht="33" customHeight="1">
      <c r="A90" s="40"/>
      <c r="B90" s="41"/>
      <c r="C90" s="207" t="s">
        <v>81</v>
      </c>
      <c r="D90" s="207" t="s">
        <v>134</v>
      </c>
      <c r="E90" s="208" t="s">
        <v>147</v>
      </c>
      <c r="F90" s="209" t="s">
        <v>148</v>
      </c>
      <c r="G90" s="210" t="s">
        <v>137</v>
      </c>
      <c r="H90" s="211">
        <v>13.356</v>
      </c>
      <c r="I90" s="212"/>
      <c r="J90" s="213">
        <f>ROUND(I90*H90,2)</f>
        <v>0</v>
      </c>
      <c r="K90" s="209" t="s">
        <v>138</v>
      </c>
      <c r="L90" s="46"/>
      <c r="M90" s="214" t="s">
        <v>19</v>
      </c>
      <c r="N90" s="215" t="s">
        <v>42</v>
      </c>
      <c r="O90" s="86"/>
      <c r="P90" s="216">
        <f>O90*H90</f>
        <v>0</v>
      </c>
      <c r="Q90" s="216">
        <v>0.0043800000000000002</v>
      </c>
      <c r="R90" s="216">
        <f>Q90*H90</f>
        <v>0.058499280000000001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139</v>
      </c>
      <c r="AT90" s="218" t="s">
        <v>134</v>
      </c>
      <c r="AU90" s="218" t="s">
        <v>81</v>
      </c>
      <c r="AY90" s="19" t="s">
        <v>131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139</v>
      </c>
      <c r="BM90" s="218" t="s">
        <v>329</v>
      </c>
    </row>
    <row r="91" s="2" customFormat="1">
      <c r="A91" s="40"/>
      <c r="B91" s="41"/>
      <c r="C91" s="42"/>
      <c r="D91" s="220" t="s">
        <v>141</v>
      </c>
      <c r="E91" s="42"/>
      <c r="F91" s="221" t="s">
        <v>150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81</v>
      </c>
    </row>
    <row r="92" s="13" customFormat="1">
      <c r="A92" s="13"/>
      <c r="B92" s="225"/>
      <c r="C92" s="226"/>
      <c r="D92" s="227" t="s">
        <v>143</v>
      </c>
      <c r="E92" s="228" t="s">
        <v>19</v>
      </c>
      <c r="F92" s="229" t="s">
        <v>94</v>
      </c>
      <c r="G92" s="226"/>
      <c r="H92" s="230">
        <v>13.356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143</v>
      </c>
      <c r="AU92" s="236" t="s">
        <v>81</v>
      </c>
      <c r="AV92" s="13" t="s">
        <v>81</v>
      </c>
      <c r="AW92" s="13" t="s">
        <v>33</v>
      </c>
      <c r="AX92" s="13" t="s">
        <v>79</v>
      </c>
      <c r="AY92" s="236" t="s">
        <v>131</v>
      </c>
    </row>
    <row r="93" s="2" customFormat="1" ht="24.15" customHeight="1">
      <c r="A93" s="40"/>
      <c r="B93" s="41"/>
      <c r="C93" s="207" t="s">
        <v>151</v>
      </c>
      <c r="D93" s="207" t="s">
        <v>134</v>
      </c>
      <c r="E93" s="208" t="s">
        <v>152</v>
      </c>
      <c r="F93" s="209" t="s">
        <v>153</v>
      </c>
      <c r="G93" s="210" t="s">
        <v>137</v>
      </c>
      <c r="H93" s="211">
        <v>13.356</v>
      </c>
      <c r="I93" s="212"/>
      <c r="J93" s="213">
        <f>ROUND(I93*H93,2)</f>
        <v>0</v>
      </c>
      <c r="K93" s="209" t="s">
        <v>138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0.00020000000000000001</v>
      </c>
      <c r="R93" s="216">
        <f>Q93*H93</f>
        <v>0.0026712000000000003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139</v>
      </c>
      <c r="AT93" s="218" t="s">
        <v>134</v>
      </c>
      <c r="AU93" s="218" t="s">
        <v>81</v>
      </c>
      <c r="AY93" s="19" t="s">
        <v>131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139</v>
      </c>
      <c r="BM93" s="218" t="s">
        <v>330</v>
      </c>
    </row>
    <row r="94" s="2" customFormat="1">
      <c r="A94" s="40"/>
      <c r="B94" s="41"/>
      <c r="C94" s="42"/>
      <c r="D94" s="220" t="s">
        <v>141</v>
      </c>
      <c r="E94" s="42"/>
      <c r="F94" s="221" t="s">
        <v>155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81</v>
      </c>
    </row>
    <row r="95" s="13" customFormat="1">
      <c r="A95" s="13"/>
      <c r="B95" s="225"/>
      <c r="C95" s="226"/>
      <c r="D95" s="227" t="s">
        <v>143</v>
      </c>
      <c r="E95" s="228" t="s">
        <v>19</v>
      </c>
      <c r="F95" s="229" t="s">
        <v>94</v>
      </c>
      <c r="G95" s="226"/>
      <c r="H95" s="230">
        <v>13.356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143</v>
      </c>
      <c r="AU95" s="236" t="s">
        <v>81</v>
      </c>
      <c r="AV95" s="13" t="s">
        <v>81</v>
      </c>
      <c r="AW95" s="13" t="s">
        <v>33</v>
      </c>
      <c r="AX95" s="13" t="s">
        <v>79</v>
      </c>
      <c r="AY95" s="236" t="s">
        <v>131</v>
      </c>
    </row>
    <row r="96" s="2" customFormat="1" ht="37.8" customHeight="1">
      <c r="A96" s="40"/>
      <c r="B96" s="41"/>
      <c r="C96" s="207" t="s">
        <v>139</v>
      </c>
      <c r="D96" s="207" t="s">
        <v>134</v>
      </c>
      <c r="E96" s="208" t="s">
        <v>156</v>
      </c>
      <c r="F96" s="209" t="s">
        <v>157</v>
      </c>
      <c r="G96" s="210" t="s">
        <v>137</v>
      </c>
      <c r="H96" s="211">
        <v>13.356</v>
      </c>
      <c r="I96" s="212"/>
      <c r="J96" s="213">
        <f>ROUND(I96*H96,2)</f>
        <v>0</v>
      </c>
      <c r="K96" s="209" t="s">
        <v>138</v>
      </c>
      <c r="L96" s="46"/>
      <c r="M96" s="214" t="s">
        <v>19</v>
      </c>
      <c r="N96" s="215" t="s">
        <v>42</v>
      </c>
      <c r="O96" s="86"/>
      <c r="P96" s="216">
        <f>O96*H96</f>
        <v>0</v>
      </c>
      <c r="Q96" s="216">
        <v>0.0027000000000000001</v>
      </c>
      <c r="R96" s="216">
        <f>Q96*H96</f>
        <v>0.036061200000000002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139</v>
      </c>
      <c r="AT96" s="218" t="s">
        <v>134</v>
      </c>
      <c r="AU96" s="218" t="s">
        <v>81</v>
      </c>
      <c r="AY96" s="19" t="s">
        <v>131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139</v>
      </c>
      <c r="BM96" s="218" t="s">
        <v>331</v>
      </c>
    </row>
    <row r="97" s="2" customFormat="1">
      <c r="A97" s="40"/>
      <c r="B97" s="41"/>
      <c r="C97" s="42"/>
      <c r="D97" s="220" t="s">
        <v>141</v>
      </c>
      <c r="E97" s="42"/>
      <c r="F97" s="221" t="s">
        <v>159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81</v>
      </c>
    </row>
    <row r="98" s="13" customFormat="1">
      <c r="A98" s="13"/>
      <c r="B98" s="225"/>
      <c r="C98" s="226"/>
      <c r="D98" s="227" t="s">
        <v>143</v>
      </c>
      <c r="E98" s="228" t="s">
        <v>19</v>
      </c>
      <c r="F98" s="229" t="s">
        <v>94</v>
      </c>
      <c r="G98" s="226"/>
      <c r="H98" s="230">
        <v>13.356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143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131</v>
      </c>
    </row>
    <row r="99" s="2" customFormat="1" ht="37.8" customHeight="1">
      <c r="A99" s="40"/>
      <c r="B99" s="41"/>
      <c r="C99" s="207" t="s">
        <v>160</v>
      </c>
      <c r="D99" s="207" t="s">
        <v>134</v>
      </c>
      <c r="E99" s="208" t="s">
        <v>165</v>
      </c>
      <c r="F99" s="209" t="s">
        <v>166</v>
      </c>
      <c r="G99" s="210" t="s">
        <v>137</v>
      </c>
      <c r="H99" s="211">
        <v>38.439999999999998</v>
      </c>
      <c r="I99" s="212"/>
      <c r="J99" s="213">
        <f>ROUND(I99*H99,2)</f>
        <v>0</v>
      </c>
      <c r="K99" s="209" t="s">
        <v>138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2.0000000000000002E-05</v>
      </c>
      <c r="R99" s="216">
        <f>Q99*H99</f>
        <v>0.00076880000000000004</v>
      </c>
      <c r="S99" s="216">
        <v>1.0000000000000001E-05</v>
      </c>
      <c r="T99" s="217">
        <f>S99*H99</f>
        <v>0.00038440000000000002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139</v>
      </c>
      <c r="AT99" s="218" t="s">
        <v>134</v>
      </c>
      <c r="AU99" s="218" t="s">
        <v>81</v>
      </c>
      <c r="AY99" s="19" t="s">
        <v>131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139</v>
      </c>
      <c r="BM99" s="218" t="s">
        <v>332</v>
      </c>
    </row>
    <row r="100" s="2" customFormat="1">
      <c r="A100" s="40"/>
      <c r="B100" s="41"/>
      <c r="C100" s="42"/>
      <c r="D100" s="220" t="s">
        <v>141</v>
      </c>
      <c r="E100" s="42"/>
      <c r="F100" s="221" t="s">
        <v>168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81</v>
      </c>
    </row>
    <row r="101" s="13" customFormat="1">
      <c r="A101" s="13"/>
      <c r="B101" s="225"/>
      <c r="C101" s="226"/>
      <c r="D101" s="227" t="s">
        <v>143</v>
      </c>
      <c r="E101" s="228" t="s">
        <v>19</v>
      </c>
      <c r="F101" s="229" t="s">
        <v>311</v>
      </c>
      <c r="G101" s="226"/>
      <c r="H101" s="230">
        <v>30.600000000000001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143</v>
      </c>
      <c r="AU101" s="236" t="s">
        <v>81</v>
      </c>
      <c r="AV101" s="13" t="s">
        <v>81</v>
      </c>
      <c r="AW101" s="13" t="s">
        <v>33</v>
      </c>
      <c r="AX101" s="13" t="s">
        <v>71</v>
      </c>
      <c r="AY101" s="236" t="s">
        <v>131</v>
      </c>
    </row>
    <row r="102" s="13" customFormat="1">
      <c r="A102" s="13"/>
      <c r="B102" s="225"/>
      <c r="C102" s="226"/>
      <c r="D102" s="227" t="s">
        <v>143</v>
      </c>
      <c r="E102" s="228" t="s">
        <v>19</v>
      </c>
      <c r="F102" s="229" t="s">
        <v>312</v>
      </c>
      <c r="G102" s="226"/>
      <c r="H102" s="230">
        <v>7.8399999999999999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33</v>
      </c>
      <c r="AX102" s="13" t="s">
        <v>71</v>
      </c>
      <c r="AY102" s="236" t="s">
        <v>131</v>
      </c>
    </row>
    <row r="103" s="14" customFormat="1">
      <c r="A103" s="14"/>
      <c r="B103" s="237"/>
      <c r="C103" s="238"/>
      <c r="D103" s="227" t="s">
        <v>143</v>
      </c>
      <c r="E103" s="239" t="s">
        <v>19</v>
      </c>
      <c r="F103" s="240" t="s">
        <v>146</v>
      </c>
      <c r="G103" s="238"/>
      <c r="H103" s="241">
        <v>38.439999999999998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143</v>
      </c>
      <c r="AU103" s="247" t="s">
        <v>81</v>
      </c>
      <c r="AV103" s="14" t="s">
        <v>139</v>
      </c>
      <c r="AW103" s="14" t="s">
        <v>33</v>
      </c>
      <c r="AX103" s="14" t="s">
        <v>79</v>
      </c>
      <c r="AY103" s="247" t="s">
        <v>131</v>
      </c>
    </row>
    <row r="104" s="12" customFormat="1" ht="22.8" customHeight="1">
      <c r="A104" s="12"/>
      <c r="B104" s="191"/>
      <c r="C104" s="192"/>
      <c r="D104" s="193" t="s">
        <v>70</v>
      </c>
      <c r="E104" s="205" t="s">
        <v>213</v>
      </c>
      <c r="F104" s="205" t="s">
        <v>214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SUM(P105:P109)</f>
        <v>0</v>
      </c>
      <c r="Q104" s="199"/>
      <c r="R104" s="200">
        <f>SUM(R105:R109)</f>
        <v>0</v>
      </c>
      <c r="S104" s="199"/>
      <c r="T104" s="201">
        <f>SUM(T105:T109)</f>
        <v>0.78800399999999993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79</v>
      </c>
      <c r="AT104" s="203" t="s">
        <v>70</v>
      </c>
      <c r="AU104" s="203" t="s">
        <v>79</v>
      </c>
      <c r="AY104" s="202" t="s">
        <v>131</v>
      </c>
      <c r="BK104" s="204">
        <f>SUM(BK105:BK109)</f>
        <v>0</v>
      </c>
    </row>
    <row r="105" s="2" customFormat="1" ht="44.25" customHeight="1">
      <c r="A105" s="40"/>
      <c r="B105" s="41"/>
      <c r="C105" s="207" t="s">
        <v>132</v>
      </c>
      <c r="D105" s="207" t="s">
        <v>134</v>
      </c>
      <c r="E105" s="208" t="s">
        <v>222</v>
      </c>
      <c r="F105" s="209" t="s">
        <v>223</v>
      </c>
      <c r="G105" s="210" t="s">
        <v>137</v>
      </c>
      <c r="H105" s="211">
        <v>13.356</v>
      </c>
      <c r="I105" s="212"/>
      <c r="J105" s="213">
        <f>ROUND(I105*H105,2)</f>
        <v>0</v>
      </c>
      <c r="K105" s="209" t="s">
        <v>138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0.058999999999999997</v>
      </c>
      <c r="T105" s="217">
        <f>S105*H105</f>
        <v>0.78800399999999993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139</v>
      </c>
      <c r="AT105" s="218" t="s">
        <v>134</v>
      </c>
      <c r="AU105" s="218" t="s">
        <v>81</v>
      </c>
      <c r="AY105" s="19" t="s">
        <v>131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139</v>
      </c>
      <c r="BM105" s="218" t="s">
        <v>333</v>
      </c>
    </row>
    <row r="106" s="2" customFormat="1">
      <c r="A106" s="40"/>
      <c r="B106" s="41"/>
      <c r="C106" s="42"/>
      <c r="D106" s="220" t="s">
        <v>141</v>
      </c>
      <c r="E106" s="42"/>
      <c r="F106" s="221" t="s">
        <v>225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81</v>
      </c>
    </row>
    <row r="107" s="13" customFormat="1">
      <c r="A107" s="13"/>
      <c r="B107" s="225"/>
      <c r="C107" s="226"/>
      <c r="D107" s="227" t="s">
        <v>143</v>
      </c>
      <c r="E107" s="228" t="s">
        <v>19</v>
      </c>
      <c r="F107" s="229" t="s">
        <v>334</v>
      </c>
      <c r="G107" s="226"/>
      <c r="H107" s="230">
        <v>13.132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143</v>
      </c>
      <c r="AU107" s="236" t="s">
        <v>81</v>
      </c>
      <c r="AV107" s="13" t="s">
        <v>81</v>
      </c>
      <c r="AW107" s="13" t="s">
        <v>33</v>
      </c>
      <c r="AX107" s="13" t="s">
        <v>71</v>
      </c>
      <c r="AY107" s="236" t="s">
        <v>131</v>
      </c>
    </row>
    <row r="108" s="13" customFormat="1">
      <c r="A108" s="13"/>
      <c r="B108" s="225"/>
      <c r="C108" s="226"/>
      <c r="D108" s="227" t="s">
        <v>143</v>
      </c>
      <c r="E108" s="228" t="s">
        <v>19</v>
      </c>
      <c r="F108" s="229" t="s">
        <v>335</v>
      </c>
      <c r="G108" s="226"/>
      <c r="H108" s="230">
        <v>0.22400000000000001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143</v>
      </c>
      <c r="AU108" s="236" t="s">
        <v>81</v>
      </c>
      <c r="AV108" s="13" t="s">
        <v>81</v>
      </c>
      <c r="AW108" s="13" t="s">
        <v>33</v>
      </c>
      <c r="AX108" s="13" t="s">
        <v>71</v>
      </c>
      <c r="AY108" s="236" t="s">
        <v>131</v>
      </c>
    </row>
    <row r="109" s="14" customFormat="1">
      <c r="A109" s="14"/>
      <c r="B109" s="237"/>
      <c r="C109" s="238"/>
      <c r="D109" s="227" t="s">
        <v>143</v>
      </c>
      <c r="E109" s="239" t="s">
        <v>94</v>
      </c>
      <c r="F109" s="240" t="s">
        <v>146</v>
      </c>
      <c r="G109" s="238"/>
      <c r="H109" s="241">
        <v>13.356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143</v>
      </c>
      <c r="AU109" s="247" t="s">
        <v>81</v>
      </c>
      <c r="AV109" s="14" t="s">
        <v>139</v>
      </c>
      <c r="AW109" s="14" t="s">
        <v>33</v>
      </c>
      <c r="AX109" s="14" t="s">
        <v>79</v>
      </c>
      <c r="AY109" s="247" t="s">
        <v>131</v>
      </c>
    </row>
    <row r="110" s="12" customFormat="1" ht="22.8" customHeight="1">
      <c r="A110" s="12"/>
      <c r="B110" s="191"/>
      <c r="C110" s="192"/>
      <c r="D110" s="193" t="s">
        <v>70</v>
      </c>
      <c r="E110" s="205" t="s">
        <v>227</v>
      </c>
      <c r="F110" s="205" t="s">
        <v>228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SUM(P111:P126)</f>
        <v>0</v>
      </c>
      <c r="Q110" s="199"/>
      <c r="R110" s="200">
        <f>SUM(R111:R126)</f>
        <v>0</v>
      </c>
      <c r="S110" s="199"/>
      <c r="T110" s="201">
        <f>SUM(T111:T126)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79</v>
      </c>
      <c r="AT110" s="203" t="s">
        <v>70</v>
      </c>
      <c r="AU110" s="203" t="s">
        <v>79</v>
      </c>
      <c r="AY110" s="202" t="s">
        <v>131</v>
      </c>
      <c r="BK110" s="204">
        <f>SUM(BK111:BK126)</f>
        <v>0</v>
      </c>
    </row>
    <row r="111" s="2" customFormat="1" ht="44.25" customHeight="1">
      <c r="A111" s="40"/>
      <c r="B111" s="41"/>
      <c r="C111" s="207" t="s">
        <v>93</v>
      </c>
      <c r="D111" s="207" t="s">
        <v>134</v>
      </c>
      <c r="E111" s="208" t="s">
        <v>230</v>
      </c>
      <c r="F111" s="209" t="s">
        <v>231</v>
      </c>
      <c r="G111" s="210" t="s">
        <v>232</v>
      </c>
      <c r="H111" s="211">
        <v>0.78800000000000003</v>
      </c>
      <c r="I111" s="212"/>
      <c r="J111" s="213">
        <f>ROUND(I111*H111,2)</f>
        <v>0</v>
      </c>
      <c r="K111" s="209" t="s">
        <v>138</v>
      </c>
      <c r="L111" s="46"/>
      <c r="M111" s="214" t="s">
        <v>19</v>
      </c>
      <c r="N111" s="215" t="s">
        <v>42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139</v>
      </c>
      <c r="AT111" s="218" t="s">
        <v>134</v>
      </c>
      <c r="AU111" s="218" t="s">
        <v>81</v>
      </c>
      <c r="AY111" s="19" t="s">
        <v>131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139</v>
      </c>
      <c r="BM111" s="218" t="s">
        <v>336</v>
      </c>
    </row>
    <row r="112" s="2" customFormat="1">
      <c r="A112" s="40"/>
      <c r="B112" s="41"/>
      <c r="C112" s="42"/>
      <c r="D112" s="220" t="s">
        <v>141</v>
      </c>
      <c r="E112" s="42"/>
      <c r="F112" s="221" t="s">
        <v>234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81</v>
      </c>
    </row>
    <row r="113" s="2" customFormat="1" ht="24.15" customHeight="1">
      <c r="A113" s="40"/>
      <c r="B113" s="41"/>
      <c r="C113" s="207" t="s">
        <v>180</v>
      </c>
      <c r="D113" s="207" t="s">
        <v>134</v>
      </c>
      <c r="E113" s="208" t="s">
        <v>236</v>
      </c>
      <c r="F113" s="209" t="s">
        <v>237</v>
      </c>
      <c r="G113" s="210" t="s">
        <v>238</v>
      </c>
      <c r="H113" s="211">
        <v>12</v>
      </c>
      <c r="I113" s="212"/>
      <c r="J113" s="213">
        <f>ROUND(I113*H113,2)</f>
        <v>0</v>
      </c>
      <c r="K113" s="209" t="s">
        <v>138</v>
      </c>
      <c r="L113" s="46"/>
      <c r="M113" s="214" t="s">
        <v>19</v>
      </c>
      <c r="N113" s="215" t="s">
        <v>42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139</v>
      </c>
      <c r="AT113" s="218" t="s">
        <v>134</v>
      </c>
      <c r="AU113" s="218" t="s">
        <v>81</v>
      </c>
      <c r="AY113" s="19" t="s">
        <v>131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139</v>
      </c>
      <c r="BM113" s="218" t="s">
        <v>337</v>
      </c>
    </row>
    <row r="114" s="2" customFormat="1">
      <c r="A114" s="40"/>
      <c r="B114" s="41"/>
      <c r="C114" s="42"/>
      <c r="D114" s="220" t="s">
        <v>141</v>
      </c>
      <c r="E114" s="42"/>
      <c r="F114" s="221" t="s">
        <v>240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81</v>
      </c>
    </row>
    <row r="115" s="13" customFormat="1">
      <c r="A115" s="13"/>
      <c r="B115" s="225"/>
      <c r="C115" s="226"/>
      <c r="D115" s="227" t="s">
        <v>143</v>
      </c>
      <c r="E115" s="228" t="s">
        <v>19</v>
      </c>
      <c r="F115" s="229" t="s">
        <v>8</v>
      </c>
      <c r="G115" s="226"/>
      <c r="H115" s="230">
        <v>12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143</v>
      </c>
      <c r="AU115" s="236" t="s">
        <v>81</v>
      </c>
      <c r="AV115" s="13" t="s">
        <v>81</v>
      </c>
      <c r="AW115" s="13" t="s">
        <v>33</v>
      </c>
      <c r="AX115" s="13" t="s">
        <v>79</v>
      </c>
      <c r="AY115" s="236" t="s">
        <v>131</v>
      </c>
    </row>
    <row r="116" s="2" customFormat="1" ht="37.8" customHeight="1">
      <c r="A116" s="40"/>
      <c r="B116" s="41"/>
      <c r="C116" s="207" t="s">
        <v>171</v>
      </c>
      <c r="D116" s="207" t="s">
        <v>134</v>
      </c>
      <c r="E116" s="208" t="s">
        <v>242</v>
      </c>
      <c r="F116" s="209" t="s">
        <v>243</v>
      </c>
      <c r="G116" s="210" t="s">
        <v>238</v>
      </c>
      <c r="H116" s="211">
        <v>84</v>
      </c>
      <c r="I116" s="212"/>
      <c r="J116" s="213">
        <f>ROUND(I116*H116,2)</f>
        <v>0</v>
      </c>
      <c r="K116" s="209" t="s">
        <v>138</v>
      </c>
      <c r="L116" s="46"/>
      <c r="M116" s="214" t="s">
        <v>19</v>
      </c>
      <c r="N116" s="215" t="s">
        <v>42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139</v>
      </c>
      <c r="AT116" s="218" t="s">
        <v>134</v>
      </c>
      <c r="AU116" s="218" t="s">
        <v>81</v>
      </c>
      <c r="AY116" s="19" t="s">
        <v>131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139</v>
      </c>
      <c r="BM116" s="218" t="s">
        <v>338</v>
      </c>
    </row>
    <row r="117" s="2" customFormat="1">
      <c r="A117" s="40"/>
      <c r="B117" s="41"/>
      <c r="C117" s="42"/>
      <c r="D117" s="220" t="s">
        <v>141</v>
      </c>
      <c r="E117" s="42"/>
      <c r="F117" s="221" t="s">
        <v>245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141</v>
      </c>
      <c r="AU117" s="19" t="s">
        <v>81</v>
      </c>
    </row>
    <row r="118" s="13" customFormat="1">
      <c r="A118" s="13"/>
      <c r="B118" s="225"/>
      <c r="C118" s="226"/>
      <c r="D118" s="227" t="s">
        <v>143</v>
      </c>
      <c r="E118" s="228" t="s">
        <v>19</v>
      </c>
      <c r="F118" s="229" t="s">
        <v>339</v>
      </c>
      <c r="G118" s="226"/>
      <c r="H118" s="230">
        <v>84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131</v>
      </c>
    </row>
    <row r="119" s="2" customFormat="1" ht="33" customHeight="1">
      <c r="A119" s="40"/>
      <c r="B119" s="41"/>
      <c r="C119" s="207" t="s">
        <v>190</v>
      </c>
      <c r="D119" s="207" t="s">
        <v>134</v>
      </c>
      <c r="E119" s="208" t="s">
        <v>248</v>
      </c>
      <c r="F119" s="209" t="s">
        <v>249</v>
      </c>
      <c r="G119" s="210" t="s">
        <v>232</v>
      </c>
      <c r="H119" s="211">
        <v>0.78800000000000003</v>
      </c>
      <c r="I119" s="212"/>
      <c r="J119" s="213">
        <f>ROUND(I119*H119,2)</f>
        <v>0</v>
      </c>
      <c r="K119" s="209" t="s">
        <v>138</v>
      </c>
      <c r="L119" s="46"/>
      <c r="M119" s="214" t="s">
        <v>19</v>
      </c>
      <c r="N119" s="215" t="s">
        <v>42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139</v>
      </c>
      <c r="AT119" s="218" t="s">
        <v>134</v>
      </c>
      <c r="AU119" s="218" t="s">
        <v>81</v>
      </c>
      <c r="AY119" s="19" t="s">
        <v>131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79</v>
      </c>
      <c r="BK119" s="219">
        <f>ROUND(I119*H119,2)</f>
        <v>0</v>
      </c>
      <c r="BL119" s="19" t="s">
        <v>139</v>
      </c>
      <c r="BM119" s="218" t="s">
        <v>340</v>
      </c>
    </row>
    <row r="120" s="2" customFormat="1">
      <c r="A120" s="40"/>
      <c r="B120" s="41"/>
      <c r="C120" s="42"/>
      <c r="D120" s="220" t="s">
        <v>141</v>
      </c>
      <c r="E120" s="42"/>
      <c r="F120" s="221" t="s">
        <v>251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81</v>
      </c>
    </row>
    <row r="121" s="2" customFormat="1" ht="44.25" customHeight="1">
      <c r="A121" s="40"/>
      <c r="B121" s="41"/>
      <c r="C121" s="207" t="s">
        <v>195</v>
      </c>
      <c r="D121" s="207" t="s">
        <v>134</v>
      </c>
      <c r="E121" s="208" t="s">
        <v>252</v>
      </c>
      <c r="F121" s="209" t="s">
        <v>253</v>
      </c>
      <c r="G121" s="210" t="s">
        <v>232</v>
      </c>
      <c r="H121" s="211">
        <v>7.8799999999999999</v>
      </c>
      <c r="I121" s="212"/>
      <c r="J121" s="213">
        <f>ROUND(I121*H121,2)</f>
        <v>0</v>
      </c>
      <c r="K121" s="209" t="s">
        <v>138</v>
      </c>
      <c r="L121" s="46"/>
      <c r="M121" s="214" t="s">
        <v>19</v>
      </c>
      <c r="N121" s="215" t="s">
        <v>42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139</v>
      </c>
      <c r="AT121" s="218" t="s">
        <v>134</v>
      </c>
      <c r="AU121" s="218" t="s">
        <v>81</v>
      </c>
      <c r="AY121" s="19" t="s">
        <v>131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79</v>
      </c>
      <c r="BK121" s="219">
        <f>ROUND(I121*H121,2)</f>
        <v>0</v>
      </c>
      <c r="BL121" s="19" t="s">
        <v>139</v>
      </c>
      <c r="BM121" s="218" t="s">
        <v>341</v>
      </c>
    </row>
    <row r="122" s="2" customFormat="1">
      <c r="A122" s="40"/>
      <c r="B122" s="41"/>
      <c r="C122" s="42"/>
      <c r="D122" s="220" t="s">
        <v>141</v>
      </c>
      <c r="E122" s="42"/>
      <c r="F122" s="221" t="s">
        <v>255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81</v>
      </c>
    </row>
    <row r="123" s="13" customFormat="1">
      <c r="A123" s="13"/>
      <c r="B123" s="225"/>
      <c r="C123" s="226"/>
      <c r="D123" s="227" t="s">
        <v>143</v>
      </c>
      <c r="E123" s="228" t="s">
        <v>19</v>
      </c>
      <c r="F123" s="229" t="s">
        <v>342</v>
      </c>
      <c r="G123" s="226"/>
      <c r="H123" s="230">
        <v>7.8799999999999999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143</v>
      </c>
      <c r="AU123" s="236" t="s">
        <v>81</v>
      </c>
      <c r="AV123" s="13" t="s">
        <v>81</v>
      </c>
      <c r="AW123" s="13" t="s">
        <v>33</v>
      </c>
      <c r="AX123" s="13" t="s">
        <v>79</v>
      </c>
      <c r="AY123" s="236" t="s">
        <v>131</v>
      </c>
    </row>
    <row r="124" s="2" customFormat="1" ht="44.25" customHeight="1">
      <c r="A124" s="40"/>
      <c r="B124" s="41"/>
      <c r="C124" s="207" t="s">
        <v>8</v>
      </c>
      <c r="D124" s="207" t="s">
        <v>134</v>
      </c>
      <c r="E124" s="208" t="s">
        <v>258</v>
      </c>
      <c r="F124" s="209" t="s">
        <v>259</v>
      </c>
      <c r="G124" s="210" t="s">
        <v>232</v>
      </c>
      <c r="H124" s="211">
        <v>0.78800000000000003</v>
      </c>
      <c r="I124" s="212"/>
      <c r="J124" s="213">
        <f>ROUND(I124*H124,2)</f>
        <v>0</v>
      </c>
      <c r="K124" s="209" t="s">
        <v>138</v>
      </c>
      <c r="L124" s="46"/>
      <c r="M124" s="214" t="s">
        <v>19</v>
      </c>
      <c r="N124" s="215" t="s">
        <v>42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139</v>
      </c>
      <c r="AT124" s="218" t="s">
        <v>134</v>
      </c>
      <c r="AU124" s="218" t="s">
        <v>81</v>
      </c>
      <c r="AY124" s="19" t="s">
        <v>131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79</v>
      </c>
      <c r="BK124" s="219">
        <f>ROUND(I124*H124,2)</f>
        <v>0</v>
      </c>
      <c r="BL124" s="19" t="s">
        <v>139</v>
      </c>
      <c r="BM124" s="218" t="s">
        <v>343</v>
      </c>
    </row>
    <row r="125" s="2" customFormat="1">
      <c r="A125" s="40"/>
      <c r="B125" s="41"/>
      <c r="C125" s="42"/>
      <c r="D125" s="220" t="s">
        <v>141</v>
      </c>
      <c r="E125" s="42"/>
      <c r="F125" s="221" t="s">
        <v>261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81</v>
      </c>
    </row>
    <row r="126" s="13" customFormat="1">
      <c r="A126" s="13"/>
      <c r="B126" s="225"/>
      <c r="C126" s="226"/>
      <c r="D126" s="227" t="s">
        <v>143</v>
      </c>
      <c r="E126" s="228" t="s">
        <v>19</v>
      </c>
      <c r="F126" s="229" t="s">
        <v>344</v>
      </c>
      <c r="G126" s="226"/>
      <c r="H126" s="230">
        <v>0.78800000000000003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143</v>
      </c>
      <c r="AU126" s="236" t="s">
        <v>81</v>
      </c>
      <c r="AV126" s="13" t="s">
        <v>81</v>
      </c>
      <c r="AW126" s="13" t="s">
        <v>33</v>
      </c>
      <c r="AX126" s="13" t="s">
        <v>79</v>
      </c>
      <c r="AY126" s="236" t="s">
        <v>131</v>
      </c>
    </row>
    <row r="127" s="12" customFormat="1" ht="22.8" customHeight="1">
      <c r="A127" s="12"/>
      <c r="B127" s="191"/>
      <c r="C127" s="192"/>
      <c r="D127" s="193" t="s">
        <v>70</v>
      </c>
      <c r="E127" s="205" t="s">
        <v>263</v>
      </c>
      <c r="F127" s="205" t="s">
        <v>264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SUM(P128:P129)</f>
        <v>0</v>
      </c>
      <c r="Q127" s="199"/>
      <c r="R127" s="200">
        <f>SUM(R128:R129)</f>
        <v>0</v>
      </c>
      <c r="S127" s="199"/>
      <c r="T127" s="201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79</v>
      </c>
      <c r="AT127" s="203" t="s">
        <v>70</v>
      </c>
      <c r="AU127" s="203" t="s">
        <v>79</v>
      </c>
      <c r="AY127" s="202" t="s">
        <v>131</v>
      </c>
      <c r="BK127" s="204">
        <f>SUM(BK128:BK129)</f>
        <v>0</v>
      </c>
    </row>
    <row r="128" s="2" customFormat="1" ht="66.75" customHeight="1">
      <c r="A128" s="40"/>
      <c r="B128" s="41"/>
      <c r="C128" s="207" t="s">
        <v>204</v>
      </c>
      <c r="D128" s="207" t="s">
        <v>134</v>
      </c>
      <c r="E128" s="208" t="s">
        <v>266</v>
      </c>
      <c r="F128" s="209" t="s">
        <v>267</v>
      </c>
      <c r="G128" s="210" t="s">
        <v>232</v>
      </c>
      <c r="H128" s="211">
        <v>0.10100000000000001</v>
      </c>
      <c r="I128" s="212"/>
      <c r="J128" s="213">
        <f>ROUND(I128*H128,2)</f>
        <v>0</v>
      </c>
      <c r="K128" s="209" t="s">
        <v>138</v>
      </c>
      <c r="L128" s="46"/>
      <c r="M128" s="214" t="s">
        <v>19</v>
      </c>
      <c r="N128" s="215" t="s">
        <v>42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139</v>
      </c>
      <c r="AT128" s="218" t="s">
        <v>134</v>
      </c>
      <c r="AU128" s="218" t="s">
        <v>81</v>
      </c>
      <c r="AY128" s="19" t="s">
        <v>131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79</v>
      </c>
      <c r="BK128" s="219">
        <f>ROUND(I128*H128,2)</f>
        <v>0</v>
      </c>
      <c r="BL128" s="19" t="s">
        <v>139</v>
      </c>
      <c r="BM128" s="218" t="s">
        <v>345</v>
      </c>
    </row>
    <row r="129" s="2" customFormat="1">
      <c r="A129" s="40"/>
      <c r="B129" s="41"/>
      <c r="C129" s="42"/>
      <c r="D129" s="220" t="s">
        <v>141</v>
      </c>
      <c r="E129" s="42"/>
      <c r="F129" s="221" t="s">
        <v>269</v>
      </c>
      <c r="G129" s="42"/>
      <c r="H129" s="42"/>
      <c r="I129" s="222"/>
      <c r="J129" s="42"/>
      <c r="K129" s="42"/>
      <c r="L129" s="46"/>
      <c r="M129" s="251"/>
      <c r="N129" s="252"/>
      <c r="O129" s="253"/>
      <c r="P129" s="253"/>
      <c r="Q129" s="253"/>
      <c r="R129" s="253"/>
      <c r="S129" s="253"/>
      <c r="T129" s="25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141</v>
      </c>
      <c r="AU129" s="19" t="s">
        <v>81</v>
      </c>
    </row>
    <row r="130" s="2" customFormat="1" ht="6.96" customHeight="1">
      <c r="A130" s="40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46"/>
      <c r="M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</sheetData>
  <sheetProtection sheet="1" autoFilter="0" formatColumns="0" formatRows="0" objects="1" scenarios="1" spinCount="100000" saltValue="jwUlXeDbh4YiZuRg2m/SCLHHh/hlFQlfytl6UjHlJv/7yoz8YMu+yNZr/kVFf80hhI7VXvb3BlBaII3sTM9Aig==" hashValue="7z7QeZ4kKzQ+1TGhpde7F9C7RdpZyXJcyGh9SRlpbFWHkUT4i28PLMiQI8r0z/wt5Y1SuuBjOwnHjn5wQlP/Sg==" algorithmName="SHA-512" password="CC35"/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621131121"/>
    <hyperlink ref="F91" r:id="rId2" display="https://podminky.urs.cz/item/CS_URS_2025_02/621142001"/>
    <hyperlink ref="F94" r:id="rId3" display="https://podminky.urs.cz/item/CS_URS_2025_02/621151011"/>
    <hyperlink ref="F97" r:id="rId4" display="https://podminky.urs.cz/item/CS_URS_2025_02/621521012"/>
    <hyperlink ref="F100" r:id="rId5" display="https://podminky.urs.cz/item/CS_URS_2025_02/629991011"/>
    <hyperlink ref="F106" r:id="rId6" display="https://podminky.urs.cz/item/CS_URS_2025_02/978015391"/>
    <hyperlink ref="F112" r:id="rId7" display="https://podminky.urs.cz/item/CS_URS_2025_02/997013155"/>
    <hyperlink ref="F114" r:id="rId8" display="https://podminky.urs.cz/item/CS_URS_2025_02/997013312"/>
    <hyperlink ref="F117" r:id="rId9" display="https://podminky.urs.cz/item/CS_URS_2025_02/997013322"/>
    <hyperlink ref="F120" r:id="rId10" display="https://podminky.urs.cz/item/CS_URS_2025_02/997013501"/>
    <hyperlink ref="F122" r:id="rId11" display="https://podminky.urs.cz/item/CS_URS_2025_02/997013509"/>
    <hyperlink ref="F125" r:id="rId12" display="https://podminky.urs.cz/item/CS_URS_2025_02/997013631"/>
    <hyperlink ref="F129" r:id="rId13" display="https://podminky.urs.cz/item/CS_URS_2025_02/9980110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Oprava říms na budově  Hluboká 8, Jihlava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346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11. 8. 2025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ROUND((SUM(BE81:BE102)),  2)</f>
        <v>0</v>
      </c>
      <c r="G33" s="40"/>
      <c r="H33" s="40"/>
      <c r="I33" s="151">
        <v>0.20999999999999999</v>
      </c>
      <c r="J33" s="150">
        <f>ROUND(((SUM(BE81:BE102))*I33),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ROUND((SUM(BF81:BF102)),  2)</f>
        <v>0</v>
      </c>
      <c r="G34" s="40"/>
      <c r="H34" s="40"/>
      <c r="I34" s="151">
        <v>0.12</v>
      </c>
      <c r="J34" s="150">
        <f>ROUND(((SUM(BF81:BF102))*I34),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ROUND((SUM(BG81:BG102)),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ROUND((SUM(BH81:BH102)),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ROUND((SUM(BI81:BI102)),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 xml:space="preserve">Oprava říms na budově  Hluboká 8, Jihlava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OSTAT-12804 - vedlejší a ostatní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Hluboká 8, Jihlava</v>
      </c>
      <c r="G52" s="42"/>
      <c r="H52" s="42"/>
      <c r="I52" s="34" t="s">
        <v>23</v>
      </c>
      <c r="J52" s="74" t="str">
        <f>IF(J12="","",J12)</f>
        <v>11. 8. 2025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8"/>
      <c r="C60" s="169"/>
      <c r="D60" s="170" t="s">
        <v>347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348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116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3" t="str">
        <f>E7</f>
        <v xml:space="preserve">Oprava říms na budově  Hluboká 8, Jihlava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100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OSTAT-12804 - vedlejší a ostatní náklady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Hluboká 8, Jihlava</v>
      </c>
      <c r="G75" s="42"/>
      <c r="H75" s="42"/>
      <c r="I75" s="34" t="s">
        <v>23</v>
      </c>
      <c r="J75" s="74" t="str">
        <f>IF(J12="","",J12)</f>
        <v>11. 8. 2025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Statutární město Jihlava</v>
      </c>
      <c r="G77" s="42"/>
      <c r="H77" s="42"/>
      <c r="I77" s="34" t="s">
        <v>31</v>
      </c>
      <c r="J77" s="38" t="str">
        <f>E21</f>
        <v xml:space="preserve"> 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 xml:space="preserve"> 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117</v>
      </c>
      <c r="D80" s="183" t="s">
        <v>56</v>
      </c>
      <c r="E80" s="183" t="s">
        <v>52</v>
      </c>
      <c r="F80" s="183" t="s">
        <v>53</v>
      </c>
      <c r="G80" s="183" t="s">
        <v>118</v>
      </c>
      <c r="H80" s="183" t="s">
        <v>119</v>
      </c>
      <c r="I80" s="183" t="s">
        <v>120</v>
      </c>
      <c r="J80" s="183" t="s">
        <v>104</v>
      </c>
      <c r="K80" s="184" t="s">
        <v>121</v>
      </c>
      <c r="L80" s="185"/>
      <c r="M80" s="94" t="s">
        <v>19</v>
      </c>
      <c r="N80" s="95" t="s">
        <v>41</v>
      </c>
      <c r="O80" s="95" t="s">
        <v>122</v>
      </c>
      <c r="P80" s="95" t="s">
        <v>123</v>
      </c>
      <c r="Q80" s="95" t="s">
        <v>124</v>
      </c>
      <c r="R80" s="95" t="s">
        <v>125</v>
      </c>
      <c r="S80" s="95" t="s">
        <v>126</v>
      </c>
      <c r="T80" s="96" t="s">
        <v>127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128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</f>
        <v>0</v>
      </c>
      <c r="Q81" s="98"/>
      <c r="R81" s="188">
        <f>R82</f>
        <v>0</v>
      </c>
      <c r="S81" s="98"/>
      <c r="T81" s="189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70</v>
      </c>
      <c r="AU81" s="19" t="s">
        <v>105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70</v>
      </c>
      <c r="E82" s="194" t="s">
        <v>349</v>
      </c>
      <c r="F82" s="194" t="s">
        <v>350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139</v>
      </c>
      <c r="AT82" s="203" t="s">
        <v>70</v>
      </c>
      <c r="AU82" s="203" t="s">
        <v>71</v>
      </c>
      <c r="AY82" s="202" t="s">
        <v>131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70</v>
      </c>
      <c r="E83" s="205" t="s">
        <v>351</v>
      </c>
      <c r="F83" s="205" t="s">
        <v>352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SUM(P84:P102)</f>
        <v>0</v>
      </c>
      <c r="Q83" s="199"/>
      <c r="R83" s="200">
        <f>SUM(R84:R102)</f>
        <v>0</v>
      </c>
      <c r="S83" s="199"/>
      <c r="T83" s="201">
        <f>SUM(T84:T102)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139</v>
      </c>
      <c r="AT83" s="203" t="s">
        <v>70</v>
      </c>
      <c r="AU83" s="203" t="s">
        <v>79</v>
      </c>
      <c r="AY83" s="202" t="s">
        <v>131</v>
      </c>
      <c r="BK83" s="204">
        <f>SUM(BK84:BK102)</f>
        <v>0</v>
      </c>
    </row>
    <row r="84" s="2" customFormat="1" ht="16.5" customHeight="1">
      <c r="A84" s="40"/>
      <c r="B84" s="41"/>
      <c r="C84" s="207" t="s">
        <v>79</v>
      </c>
      <c r="D84" s="207" t="s">
        <v>134</v>
      </c>
      <c r="E84" s="208" t="s">
        <v>353</v>
      </c>
      <c r="F84" s="209" t="s">
        <v>354</v>
      </c>
      <c r="G84" s="210" t="s">
        <v>355</v>
      </c>
      <c r="H84" s="211">
        <v>1</v>
      </c>
      <c r="I84" s="212"/>
      <c r="J84" s="213">
        <f>ROUND(I84*H84,2)</f>
        <v>0</v>
      </c>
      <c r="K84" s="209" t="s">
        <v>19</v>
      </c>
      <c r="L84" s="46"/>
      <c r="M84" s="214" t="s">
        <v>19</v>
      </c>
      <c r="N84" s="215" t="s">
        <v>42</v>
      </c>
      <c r="O84" s="86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356</v>
      </c>
      <c r="AT84" s="218" t="s">
        <v>134</v>
      </c>
      <c r="AU84" s="218" t="s">
        <v>81</v>
      </c>
      <c r="AY84" s="19" t="s">
        <v>131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79</v>
      </c>
      <c r="BK84" s="219">
        <f>ROUND(I84*H84,2)</f>
        <v>0</v>
      </c>
      <c r="BL84" s="19" t="s">
        <v>356</v>
      </c>
      <c r="BM84" s="218" t="s">
        <v>357</v>
      </c>
    </row>
    <row r="85" s="15" customFormat="1">
      <c r="A85" s="15"/>
      <c r="B85" s="255"/>
      <c r="C85" s="256"/>
      <c r="D85" s="227" t="s">
        <v>143</v>
      </c>
      <c r="E85" s="257" t="s">
        <v>19</v>
      </c>
      <c r="F85" s="258" t="s">
        <v>358</v>
      </c>
      <c r="G85" s="256"/>
      <c r="H85" s="257" t="s">
        <v>19</v>
      </c>
      <c r="I85" s="259"/>
      <c r="J85" s="256"/>
      <c r="K85" s="256"/>
      <c r="L85" s="260"/>
      <c r="M85" s="261"/>
      <c r="N85" s="262"/>
      <c r="O85" s="262"/>
      <c r="P85" s="262"/>
      <c r="Q85" s="262"/>
      <c r="R85" s="262"/>
      <c r="S85" s="262"/>
      <c r="T85" s="263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T85" s="264" t="s">
        <v>143</v>
      </c>
      <c r="AU85" s="264" t="s">
        <v>81</v>
      </c>
      <c r="AV85" s="15" t="s">
        <v>79</v>
      </c>
      <c r="AW85" s="15" t="s">
        <v>33</v>
      </c>
      <c r="AX85" s="15" t="s">
        <v>71</v>
      </c>
      <c r="AY85" s="264" t="s">
        <v>131</v>
      </c>
    </row>
    <row r="86" s="15" customFormat="1">
      <c r="A86" s="15"/>
      <c r="B86" s="255"/>
      <c r="C86" s="256"/>
      <c r="D86" s="227" t="s">
        <v>143</v>
      </c>
      <c r="E86" s="257" t="s">
        <v>19</v>
      </c>
      <c r="F86" s="258" t="s">
        <v>359</v>
      </c>
      <c r="G86" s="256"/>
      <c r="H86" s="257" t="s">
        <v>19</v>
      </c>
      <c r="I86" s="259"/>
      <c r="J86" s="256"/>
      <c r="K86" s="256"/>
      <c r="L86" s="260"/>
      <c r="M86" s="261"/>
      <c r="N86" s="262"/>
      <c r="O86" s="262"/>
      <c r="P86" s="262"/>
      <c r="Q86" s="262"/>
      <c r="R86" s="262"/>
      <c r="S86" s="262"/>
      <c r="T86" s="263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T86" s="264" t="s">
        <v>143</v>
      </c>
      <c r="AU86" s="264" t="s">
        <v>81</v>
      </c>
      <c r="AV86" s="15" t="s">
        <v>79</v>
      </c>
      <c r="AW86" s="15" t="s">
        <v>33</v>
      </c>
      <c r="AX86" s="15" t="s">
        <v>71</v>
      </c>
      <c r="AY86" s="264" t="s">
        <v>131</v>
      </c>
    </row>
    <row r="87" s="15" customFormat="1">
      <c r="A87" s="15"/>
      <c r="B87" s="255"/>
      <c r="C87" s="256"/>
      <c r="D87" s="227" t="s">
        <v>143</v>
      </c>
      <c r="E87" s="257" t="s">
        <v>19</v>
      </c>
      <c r="F87" s="258" t="s">
        <v>360</v>
      </c>
      <c r="G87" s="256"/>
      <c r="H87" s="257" t="s">
        <v>19</v>
      </c>
      <c r="I87" s="259"/>
      <c r="J87" s="256"/>
      <c r="K87" s="256"/>
      <c r="L87" s="260"/>
      <c r="M87" s="261"/>
      <c r="N87" s="262"/>
      <c r="O87" s="262"/>
      <c r="P87" s="262"/>
      <c r="Q87" s="262"/>
      <c r="R87" s="262"/>
      <c r="S87" s="262"/>
      <c r="T87" s="263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T87" s="264" t="s">
        <v>143</v>
      </c>
      <c r="AU87" s="264" t="s">
        <v>81</v>
      </c>
      <c r="AV87" s="15" t="s">
        <v>79</v>
      </c>
      <c r="AW87" s="15" t="s">
        <v>33</v>
      </c>
      <c r="AX87" s="15" t="s">
        <v>71</v>
      </c>
      <c r="AY87" s="264" t="s">
        <v>131</v>
      </c>
    </row>
    <row r="88" s="15" customFormat="1">
      <c r="A88" s="15"/>
      <c r="B88" s="255"/>
      <c r="C88" s="256"/>
      <c r="D88" s="227" t="s">
        <v>143</v>
      </c>
      <c r="E88" s="257" t="s">
        <v>19</v>
      </c>
      <c r="F88" s="258" t="s">
        <v>361</v>
      </c>
      <c r="G88" s="256"/>
      <c r="H88" s="257" t="s">
        <v>19</v>
      </c>
      <c r="I88" s="259"/>
      <c r="J88" s="256"/>
      <c r="K88" s="256"/>
      <c r="L88" s="260"/>
      <c r="M88" s="261"/>
      <c r="N88" s="262"/>
      <c r="O88" s="262"/>
      <c r="P88" s="262"/>
      <c r="Q88" s="262"/>
      <c r="R88" s="262"/>
      <c r="S88" s="262"/>
      <c r="T88" s="263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T88" s="264" t="s">
        <v>143</v>
      </c>
      <c r="AU88" s="264" t="s">
        <v>81</v>
      </c>
      <c r="AV88" s="15" t="s">
        <v>79</v>
      </c>
      <c r="AW88" s="15" t="s">
        <v>33</v>
      </c>
      <c r="AX88" s="15" t="s">
        <v>71</v>
      </c>
      <c r="AY88" s="264" t="s">
        <v>131</v>
      </c>
    </row>
    <row r="89" s="15" customFormat="1">
      <c r="A89" s="15"/>
      <c r="B89" s="255"/>
      <c r="C89" s="256"/>
      <c r="D89" s="227" t="s">
        <v>143</v>
      </c>
      <c r="E89" s="257" t="s">
        <v>19</v>
      </c>
      <c r="F89" s="258" t="s">
        <v>362</v>
      </c>
      <c r="G89" s="256"/>
      <c r="H89" s="257" t="s">
        <v>19</v>
      </c>
      <c r="I89" s="259"/>
      <c r="J89" s="256"/>
      <c r="K89" s="256"/>
      <c r="L89" s="260"/>
      <c r="M89" s="261"/>
      <c r="N89" s="262"/>
      <c r="O89" s="262"/>
      <c r="P89" s="262"/>
      <c r="Q89" s="262"/>
      <c r="R89" s="262"/>
      <c r="S89" s="262"/>
      <c r="T89" s="263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64" t="s">
        <v>143</v>
      </c>
      <c r="AU89" s="264" t="s">
        <v>81</v>
      </c>
      <c r="AV89" s="15" t="s">
        <v>79</v>
      </c>
      <c r="AW89" s="15" t="s">
        <v>33</v>
      </c>
      <c r="AX89" s="15" t="s">
        <v>71</v>
      </c>
      <c r="AY89" s="264" t="s">
        <v>131</v>
      </c>
    </row>
    <row r="90" s="15" customFormat="1">
      <c r="A90" s="15"/>
      <c r="B90" s="255"/>
      <c r="C90" s="256"/>
      <c r="D90" s="227" t="s">
        <v>143</v>
      </c>
      <c r="E90" s="257" t="s">
        <v>19</v>
      </c>
      <c r="F90" s="258" t="s">
        <v>363</v>
      </c>
      <c r="G90" s="256"/>
      <c r="H90" s="257" t="s">
        <v>19</v>
      </c>
      <c r="I90" s="259"/>
      <c r="J90" s="256"/>
      <c r="K90" s="256"/>
      <c r="L90" s="260"/>
      <c r="M90" s="261"/>
      <c r="N90" s="262"/>
      <c r="O90" s="262"/>
      <c r="P90" s="262"/>
      <c r="Q90" s="262"/>
      <c r="R90" s="262"/>
      <c r="S90" s="262"/>
      <c r="T90" s="263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64" t="s">
        <v>143</v>
      </c>
      <c r="AU90" s="264" t="s">
        <v>81</v>
      </c>
      <c r="AV90" s="15" t="s">
        <v>79</v>
      </c>
      <c r="AW90" s="15" t="s">
        <v>33</v>
      </c>
      <c r="AX90" s="15" t="s">
        <v>71</v>
      </c>
      <c r="AY90" s="264" t="s">
        <v>131</v>
      </c>
    </row>
    <row r="91" s="13" customFormat="1">
      <c r="A91" s="13"/>
      <c r="B91" s="225"/>
      <c r="C91" s="226"/>
      <c r="D91" s="227" t="s">
        <v>143</v>
      </c>
      <c r="E91" s="228" t="s">
        <v>19</v>
      </c>
      <c r="F91" s="229" t="s">
        <v>79</v>
      </c>
      <c r="G91" s="226"/>
      <c r="H91" s="230">
        <v>1</v>
      </c>
      <c r="I91" s="231"/>
      <c r="J91" s="226"/>
      <c r="K91" s="226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143</v>
      </c>
      <c r="AU91" s="236" t="s">
        <v>81</v>
      </c>
      <c r="AV91" s="13" t="s">
        <v>81</v>
      </c>
      <c r="AW91" s="13" t="s">
        <v>33</v>
      </c>
      <c r="AX91" s="13" t="s">
        <v>79</v>
      </c>
      <c r="AY91" s="236" t="s">
        <v>131</v>
      </c>
    </row>
    <row r="92" s="2" customFormat="1" ht="16.5" customHeight="1">
      <c r="A92" s="40"/>
      <c r="B92" s="41"/>
      <c r="C92" s="207" t="s">
        <v>81</v>
      </c>
      <c r="D92" s="207" t="s">
        <v>134</v>
      </c>
      <c r="E92" s="208" t="s">
        <v>364</v>
      </c>
      <c r="F92" s="209" t="s">
        <v>365</v>
      </c>
      <c r="G92" s="210" t="s">
        <v>355</v>
      </c>
      <c r="H92" s="211">
        <v>1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42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356</v>
      </c>
      <c r="AT92" s="218" t="s">
        <v>134</v>
      </c>
      <c r="AU92" s="218" t="s">
        <v>81</v>
      </c>
      <c r="AY92" s="19" t="s">
        <v>131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356</v>
      </c>
      <c r="BM92" s="218" t="s">
        <v>366</v>
      </c>
    </row>
    <row r="93" s="15" customFormat="1">
      <c r="A93" s="15"/>
      <c r="B93" s="255"/>
      <c r="C93" s="256"/>
      <c r="D93" s="227" t="s">
        <v>143</v>
      </c>
      <c r="E93" s="257" t="s">
        <v>19</v>
      </c>
      <c r="F93" s="258" t="s">
        <v>367</v>
      </c>
      <c r="G93" s="256"/>
      <c r="H93" s="257" t="s">
        <v>19</v>
      </c>
      <c r="I93" s="259"/>
      <c r="J93" s="256"/>
      <c r="K93" s="256"/>
      <c r="L93" s="260"/>
      <c r="M93" s="261"/>
      <c r="N93" s="262"/>
      <c r="O93" s="262"/>
      <c r="P93" s="262"/>
      <c r="Q93" s="262"/>
      <c r="R93" s="262"/>
      <c r="S93" s="262"/>
      <c r="T93" s="263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64" t="s">
        <v>143</v>
      </c>
      <c r="AU93" s="264" t="s">
        <v>81</v>
      </c>
      <c r="AV93" s="15" t="s">
        <v>79</v>
      </c>
      <c r="AW93" s="15" t="s">
        <v>33</v>
      </c>
      <c r="AX93" s="15" t="s">
        <v>71</v>
      </c>
      <c r="AY93" s="264" t="s">
        <v>131</v>
      </c>
    </row>
    <row r="94" s="15" customFormat="1">
      <c r="A94" s="15"/>
      <c r="B94" s="255"/>
      <c r="C94" s="256"/>
      <c r="D94" s="227" t="s">
        <v>143</v>
      </c>
      <c r="E94" s="257" t="s">
        <v>19</v>
      </c>
      <c r="F94" s="258" t="s">
        <v>368</v>
      </c>
      <c r="G94" s="256"/>
      <c r="H94" s="257" t="s">
        <v>19</v>
      </c>
      <c r="I94" s="259"/>
      <c r="J94" s="256"/>
      <c r="K94" s="256"/>
      <c r="L94" s="260"/>
      <c r="M94" s="261"/>
      <c r="N94" s="262"/>
      <c r="O94" s="262"/>
      <c r="P94" s="262"/>
      <c r="Q94" s="262"/>
      <c r="R94" s="262"/>
      <c r="S94" s="262"/>
      <c r="T94" s="263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4" t="s">
        <v>143</v>
      </c>
      <c r="AU94" s="264" t="s">
        <v>81</v>
      </c>
      <c r="AV94" s="15" t="s">
        <v>79</v>
      </c>
      <c r="AW94" s="15" t="s">
        <v>33</v>
      </c>
      <c r="AX94" s="15" t="s">
        <v>71</v>
      </c>
      <c r="AY94" s="264" t="s">
        <v>131</v>
      </c>
    </row>
    <row r="95" s="15" customFormat="1">
      <c r="A95" s="15"/>
      <c r="B95" s="255"/>
      <c r="C95" s="256"/>
      <c r="D95" s="227" t="s">
        <v>143</v>
      </c>
      <c r="E95" s="257" t="s">
        <v>19</v>
      </c>
      <c r="F95" s="258" t="s">
        <v>369</v>
      </c>
      <c r="G95" s="256"/>
      <c r="H95" s="257" t="s">
        <v>19</v>
      </c>
      <c r="I95" s="259"/>
      <c r="J95" s="256"/>
      <c r="K95" s="256"/>
      <c r="L95" s="260"/>
      <c r="M95" s="261"/>
      <c r="N95" s="262"/>
      <c r="O95" s="262"/>
      <c r="P95" s="262"/>
      <c r="Q95" s="262"/>
      <c r="R95" s="262"/>
      <c r="S95" s="262"/>
      <c r="T95" s="263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4" t="s">
        <v>143</v>
      </c>
      <c r="AU95" s="264" t="s">
        <v>81</v>
      </c>
      <c r="AV95" s="15" t="s">
        <v>79</v>
      </c>
      <c r="AW95" s="15" t="s">
        <v>33</v>
      </c>
      <c r="AX95" s="15" t="s">
        <v>71</v>
      </c>
      <c r="AY95" s="264" t="s">
        <v>131</v>
      </c>
    </row>
    <row r="96" s="13" customFormat="1">
      <c r="A96" s="13"/>
      <c r="B96" s="225"/>
      <c r="C96" s="226"/>
      <c r="D96" s="227" t="s">
        <v>143</v>
      </c>
      <c r="E96" s="228" t="s">
        <v>19</v>
      </c>
      <c r="F96" s="229" t="s">
        <v>79</v>
      </c>
      <c r="G96" s="226"/>
      <c r="H96" s="230">
        <v>1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143</v>
      </c>
      <c r="AU96" s="236" t="s">
        <v>81</v>
      </c>
      <c r="AV96" s="13" t="s">
        <v>81</v>
      </c>
      <c r="AW96" s="13" t="s">
        <v>33</v>
      </c>
      <c r="AX96" s="13" t="s">
        <v>79</v>
      </c>
      <c r="AY96" s="236" t="s">
        <v>131</v>
      </c>
    </row>
    <row r="97" s="2" customFormat="1" ht="16.5" customHeight="1">
      <c r="A97" s="40"/>
      <c r="B97" s="41"/>
      <c r="C97" s="207" t="s">
        <v>151</v>
      </c>
      <c r="D97" s="207" t="s">
        <v>134</v>
      </c>
      <c r="E97" s="208" t="s">
        <v>370</v>
      </c>
      <c r="F97" s="209" t="s">
        <v>371</v>
      </c>
      <c r="G97" s="210" t="s">
        <v>355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356</v>
      </c>
      <c r="AT97" s="218" t="s">
        <v>134</v>
      </c>
      <c r="AU97" s="218" t="s">
        <v>81</v>
      </c>
      <c r="AY97" s="19" t="s">
        <v>131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356</v>
      </c>
      <c r="BM97" s="218" t="s">
        <v>372</v>
      </c>
    </row>
    <row r="98" s="13" customFormat="1">
      <c r="A98" s="13"/>
      <c r="B98" s="225"/>
      <c r="C98" s="226"/>
      <c r="D98" s="227" t="s">
        <v>143</v>
      </c>
      <c r="E98" s="228" t="s">
        <v>19</v>
      </c>
      <c r="F98" s="229" t="s">
        <v>79</v>
      </c>
      <c r="G98" s="226"/>
      <c r="H98" s="230">
        <v>1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143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131</v>
      </c>
    </row>
    <row r="99" s="2" customFormat="1" ht="24.15" customHeight="1">
      <c r="A99" s="40"/>
      <c r="B99" s="41"/>
      <c r="C99" s="207" t="s">
        <v>139</v>
      </c>
      <c r="D99" s="207" t="s">
        <v>134</v>
      </c>
      <c r="E99" s="208" t="s">
        <v>373</v>
      </c>
      <c r="F99" s="209" t="s">
        <v>374</v>
      </c>
      <c r="G99" s="210" t="s">
        <v>355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139</v>
      </c>
      <c r="AT99" s="218" t="s">
        <v>134</v>
      </c>
      <c r="AU99" s="218" t="s">
        <v>81</v>
      </c>
      <c r="AY99" s="19" t="s">
        <v>131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139</v>
      </c>
      <c r="BM99" s="218" t="s">
        <v>375</v>
      </c>
    </row>
    <row r="100" s="13" customFormat="1">
      <c r="A100" s="13"/>
      <c r="B100" s="225"/>
      <c r="C100" s="226"/>
      <c r="D100" s="227" t="s">
        <v>143</v>
      </c>
      <c r="E100" s="228" t="s">
        <v>19</v>
      </c>
      <c r="F100" s="229" t="s">
        <v>79</v>
      </c>
      <c r="G100" s="226"/>
      <c r="H100" s="230">
        <v>1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143</v>
      </c>
      <c r="AU100" s="236" t="s">
        <v>81</v>
      </c>
      <c r="AV100" s="13" t="s">
        <v>81</v>
      </c>
      <c r="AW100" s="13" t="s">
        <v>33</v>
      </c>
      <c r="AX100" s="13" t="s">
        <v>79</v>
      </c>
      <c r="AY100" s="236" t="s">
        <v>131</v>
      </c>
    </row>
    <row r="101" s="2" customFormat="1" ht="24.15" customHeight="1">
      <c r="A101" s="40"/>
      <c r="B101" s="41"/>
      <c r="C101" s="207" t="s">
        <v>160</v>
      </c>
      <c r="D101" s="207" t="s">
        <v>134</v>
      </c>
      <c r="E101" s="208" t="s">
        <v>376</v>
      </c>
      <c r="F101" s="209" t="s">
        <v>377</v>
      </c>
      <c r="G101" s="210" t="s">
        <v>355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42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139</v>
      </c>
      <c r="AT101" s="218" t="s">
        <v>134</v>
      </c>
      <c r="AU101" s="218" t="s">
        <v>81</v>
      </c>
      <c r="AY101" s="19" t="s">
        <v>131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139</v>
      </c>
      <c r="BM101" s="218" t="s">
        <v>378</v>
      </c>
    </row>
    <row r="102" s="13" customFormat="1">
      <c r="A102" s="13"/>
      <c r="B102" s="225"/>
      <c r="C102" s="226"/>
      <c r="D102" s="227" t="s">
        <v>143</v>
      </c>
      <c r="E102" s="228" t="s">
        <v>19</v>
      </c>
      <c r="F102" s="229" t="s">
        <v>79</v>
      </c>
      <c r="G102" s="226"/>
      <c r="H102" s="230">
        <v>1</v>
      </c>
      <c r="I102" s="231"/>
      <c r="J102" s="226"/>
      <c r="K102" s="226"/>
      <c r="L102" s="232"/>
      <c r="M102" s="248"/>
      <c r="N102" s="249"/>
      <c r="O102" s="249"/>
      <c r="P102" s="249"/>
      <c r="Q102" s="249"/>
      <c r="R102" s="249"/>
      <c r="S102" s="249"/>
      <c r="T102" s="25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33</v>
      </c>
      <c r="AX102" s="13" t="s">
        <v>79</v>
      </c>
      <c r="AY102" s="236" t="s">
        <v>131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j4siHd+WFJCVfprpCvieo+eFjfeWn4KPIB/6Kpcc6VLcJ3Q6MJG4fR7PqNVM7jknTOnMeKTg2+EDMsHDUxAk4w==" hashValue="r/o/G9LYiFJn5qSJrR0TJDJqDoLbf2cVJR3loPd34ObaWFqjbPY8gLxhMw+bUPtL1eYpy1wUCBNSuCUxJuTqvg==" algorithmName="SHA-512" password="CC35"/>
  <autoFilter ref="C80:K10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379</v>
      </c>
      <c r="H4" s="22"/>
    </row>
    <row r="5" s="1" customFormat="1" ht="12" customHeight="1">
      <c r="B5" s="22"/>
      <c r="C5" s="265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66" t="s">
        <v>16</v>
      </c>
      <c r="D6" s="267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11. 8. 2025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68"/>
      <c r="C9" s="269" t="s">
        <v>52</v>
      </c>
      <c r="D9" s="270" t="s">
        <v>53</v>
      </c>
      <c r="E9" s="270" t="s">
        <v>118</v>
      </c>
      <c r="F9" s="271" t="s">
        <v>380</v>
      </c>
      <c r="G9" s="180"/>
      <c r="H9" s="268"/>
    </row>
    <row r="10" s="2" customFormat="1" ht="26.4" customHeight="1">
      <c r="A10" s="40"/>
      <c r="B10" s="46"/>
      <c r="C10" s="272" t="s">
        <v>76</v>
      </c>
      <c r="D10" s="272" t="s">
        <v>77</v>
      </c>
      <c r="E10" s="40"/>
      <c r="F10" s="40"/>
      <c r="G10" s="40"/>
      <c r="H10" s="46"/>
    </row>
    <row r="11" s="2" customFormat="1" ht="16.8" customHeight="1">
      <c r="A11" s="40"/>
      <c r="B11" s="46"/>
      <c r="C11" s="273" t="s">
        <v>92</v>
      </c>
      <c r="D11" s="274" t="s">
        <v>92</v>
      </c>
      <c r="E11" s="275" t="s">
        <v>19</v>
      </c>
      <c r="F11" s="276">
        <v>7</v>
      </c>
      <c r="G11" s="40"/>
      <c r="H11" s="46"/>
    </row>
    <row r="12" s="2" customFormat="1" ht="16.8" customHeight="1">
      <c r="A12" s="40"/>
      <c r="B12" s="46"/>
      <c r="C12" s="277" t="s">
        <v>19</v>
      </c>
      <c r="D12" s="277" t="s">
        <v>220</v>
      </c>
      <c r="E12" s="19" t="s">
        <v>19</v>
      </c>
      <c r="F12" s="278">
        <v>7</v>
      </c>
      <c r="G12" s="40"/>
      <c r="H12" s="46"/>
    </row>
    <row r="13" s="2" customFormat="1" ht="16.8" customHeight="1">
      <c r="A13" s="40"/>
      <c r="B13" s="46"/>
      <c r="C13" s="277" t="s">
        <v>92</v>
      </c>
      <c r="D13" s="277" t="s">
        <v>146</v>
      </c>
      <c r="E13" s="19" t="s">
        <v>19</v>
      </c>
      <c r="F13" s="278">
        <v>7</v>
      </c>
      <c r="G13" s="40"/>
      <c r="H13" s="46"/>
    </row>
    <row r="14" s="2" customFormat="1" ht="16.8" customHeight="1">
      <c r="A14" s="40"/>
      <c r="B14" s="46"/>
      <c r="C14" s="279" t="s">
        <v>381</v>
      </c>
      <c r="D14" s="40"/>
      <c r="E14" s="40"/>
      <c r="F14" s="40"/>
      <c r="G14" s="40"/>
      <c r="H14" s="46"/>
    </row>
    <row r="15" s="2" customFormat="1">
      <c r="A15" s="40"/>
      <c r="B15" s="46"/>
      <c r="C15" s="277" t="s">
        <v>216</v>
      </c>
      <c r="D15" s="277" t="s">
        <v>382</v>
      </c>
      <c r="E15" s="19" t="s">
        <v>137</v>
      </c>
      <c r="F15" s="278">
        <v>7</v>
      </c>
      <c r="G15" s="40"/>
      <c r="H15" s="46"/>
    </row>
    <row r="16" s="2" customFormat="1">
      <c r="A16" s="40"/>
      <c r="B16" s="46"/>
      <c r="C16" s="277" t="s">
        <v>161</v>
      </c>
      <c r="D16" s="277" t="s">
        <v>383</v>
      </c>
      <c r="E16" s="19" t="s">
        <v>137</v>
      </c>
      <c r="F16" s="278">
        <v>7</v>
      </c>
      <c r="G16" s="40"/>
      <c r="H16" s="46"/>
    </row>
    <row r="17" s="2" customFormat="1" ht="16.8" customHeight="1">
      <c r="A17" s="40"/>
      <c r="B17" s="46"/>
      <c r="C17" s="277" t="s">
        <v>288</v>
      </c>
      <c r="D17" s="277" t="s">
        <v>384</v>
      </c>
      <c r="E17" s="19" t="s">
        <v>137</v>
      </c>
      <c r="F17" s="278">
        <v>14</v>
      </c>
      <c r="G17" s="40"/>
      <c r="H17" s="46"/>
    </row>
    <row r="18" s="2" customFormat="1" ht="16.8" customHeight="1">
      <c r="A18" s="40"/>
      <c r="B18" s="46"/>
      <c r="C18" s="277" t="s">
        <v>294</v>
      </c>
      <c r="D18" s="277" t="s">
        <v>385</v>
      </c>
      <c r="E18" s="19" t="s">
        <v>137</v>
      </c>
      <c r="F18" s="278">
        <v>21</v>
      </c>
      <c r="G18" s="40"/>
      <c r="H18" s="46"/>
    </row>
    <row r="19" s="2" customFormat="1" ht="16.8" customHeight="1">
      <c r="A19" s="40"/>
      <c r="B19" s="46"/>
      <c r="C19" s="273" t="s">
        <v>98</v>
      </c>
      <c r="D19" s="274" t="s">
        <v>98</v>
      </c>
      <c r="E19" s="275" t="s">
        <v>19</v>
      </c>
      <c r="F19" s="276">
        <v>738</v>
      </c>
      <c r="G19" s="40"/>
      <c r="H19" s="46"/>
    </row>
    <row r="20" s="2" customFormat="1" ht="16.8" customHeight="1">
      <c r="A20" s="40"/>
      <c r="B20" s="46"/>
      <c r="C20" s="277" t="s">
        <v>19</v>
      </c>
      <c r="D20" s="277" t="s">
        <v>179</v>
      </c>
      <c r="E20" s="19" t="s">
        <v>19</v>
      </c>
      <c r="F20" s="278">
        <v>738</v>
      </c>
      <c r="G20" s="40"/>
      <c r="H20" s="46"/>
    </row>
    <row r="21" s="2" customFormat="1" ht="16.8" customHeight="1">
      <c r="A21" s="40"/>
      <c r="B21" s="46"/>
      <c r="C21" s="277" t="s">
        <v>98</v>
      </c>
      <c r="D21" s="277" t="s">
        <v>146</v>
      </c>
      <c r="E21" s="19" t="s">
        <v>19</v>
      </c>
      <c r="F21" s="278">
        <v>738</v>
      </c>
      <c r="G21" s="40"/>
      <c r="H21" s="46"/>
    </row>
    <row r="22" s="2" customFormat="1" ht="16.8" customHeight="1">
      <c r="A22" s="40"/>
      <c r="B22" s="46"/>
      <c r="C22" s="279" t="s">
        <v>381</v>
      </c>
      <c r="D22" s="40"/>
      <c r="E22" s="40"/>
      <c r="F22" s="40"/>
      <c r="G22" s="40"/>
      <c r="H22" s="46"/>
    </row>
    <row r="23" s="2" customFormat="1">
      <c r="A23" s="40"/>
      <c r="B23" s="46"/>
      <c r="C23" s="277" t="s">
        <v>175</v>
      </c>
      <c r="D23" s="277" t="s">
        <v>386</v>
      </c>
      <c r="E23" s="19" t="s">
        <v>137</v>
      </c>
      <c r="F23" s="278">
        <v>738</v>
      </c>
      <c r="G23" s="40"/>
      <c r="H23" s="46"/>
    </row>
    <row r="24" s="2" customFormat="1">
      <c r="A24" s="40"/>
      <c r="B24" s="46"/>
      <c r="C24" s="277" t="s">
        <v>181</v>
      </c>
      <c r="D24" s="277" t="s">
        <v>387</v>
      </c>
      <c r="E24" s="19" t="s">
        <v>137</v>
      </c>
      <c r="F24" s="278">
        <v>22140</v>
      </c>
      <c r="G24" s="40"/>
      <c r="H24" s="46"/>
    </row>
    <row r="25" s="2" customFormat="1">
      <c r="A25" s="40"/>
      <c r="B25" s="46"/>
      <c r="C25" s="277" t="s">
        <v>186</v>
      </c>
      <c r="D25" s="277" t="s">
        <v>388</v>
      </c>
      <c r="E25" s="19" t="s">
        <v>137</v>
      </c>
      <c r="F25" s="278">
        <v>738</v>
      </c>
      <c r="G25" s="40"/>
      <c r="H25" s="46"/>
    </row>
    <row r="26" s="2" customFormat="1" ht="16.8" customHeight="1">
      <c r="A26" s="40"/>
      <c r="B26" s="46"/>
      <c r="C26" s="277" t="s">
        <v>191</v>
      </c>
      <c r="D26" s="277" t="s">
        <v>389</v>
      </c>
      <c r="E26" s="19" t="s">
        <v>137</v>
      </c>
      <c r="F26" s="278">
        <v>738</v>
      </c>
      <c r="G26" s="40"/>
      <c r="H26" s="46"/>
    </row>
    <row r="27" s="2" customFormat="1" ht="16.8" customHeight="1">
      <c r="A27" s="40"/>
      <c r="B27" s="46"/>
      <c r="C27" s="277" t="s">
        <v>196</v>
      </c>
      <c r="D27" s="277" t="s">
        <v>390</v>
      </c>
      <c r="E27" s="19" t="s">
        <v>137</v>
      </c>
      <c r="F27" s="278">
        <v>22140</v>
      </c>
      <c r="G27" s="40"/>
      <c r="H27" s="46"/>
    </row>
    <row r="28" s="2" customFormat="1" ht="16.8" customHeight="1">
      <c r="A28" s="40"/>
      <c r="B28" s="46"/>
      <c r="C28" s="277" t="s">
        <v>200</v>
      </c>
      <c r="D28" s="277" t="s">
        <v>391</v>
      </c>
      <c r="E28" s="19" t="s">
        <v>137</v>
      </c>
      <c r="F28" s="278">
        <v>738</v>
      </c>
      <c r="G28" s="40"/>
      <c r="H28" s="46"/>
    </row>
    <row r="29" s="2" customFormat="1" ht="16.8" customHeight="1">
      <c r="A29" s="40"/>
      <c r="B29" s="46"/>
      <c r="C29" s="273" t="s">
        <v>97</v>
      </c>
      <c r="D29" s="274" t="s">
        <v>97</v>
      </c>
      <c r="E29" s="275" t="s">
        <v>19</v>
      </c>
      <c r="F29" s="276">
        <v>21</v>
      </c>
      <c r="G29" s="40"/>
      <c r="H29" s="46"/>
    </row>
    <row r="30" s="2" customFormat="1" ht="16.8" customHeight="1">
      <c r="A30" s="40"/>
      <c r="B30" s="46"/>
      <c r="C30" s="277" t="s">
        <v>19</v>
      </c>
      <c r="D30" s="277" t="s">
        <v>298</v>
      </c>
      <c r="E30" s="19" t="s">
        <v>19</v>
      </c>
      <c r="F30" s="278">
        <v>21</v>
      </c>
      <c r="G30" s="40"/>
      <c r="H30" s="46"/>
    </row>
    <row r="31" s="2" customFormat="1" ht="16.8" customHeight="1">
      <c r="A31" s="40"/>
      <c r="B31" s="46"/>
      <c r="C31" s="277" t="s">
        <v>97</v>
      </c>
      <c r="D31" s="277" t="s">
        <v>146</v>
      </c>
      <c r="E31" s="19" t="s">
        <v>19</v>
      </c>
      <c r="F31" s="278">
        <v>21</v>
      </c>
      <c r="G31" s="40"/>
      <c r="H31" s="46"/>
    </row>
    <row r="32" s="2" customFormat="1" ht="16.8" customHeight="1">
      <c r="A32" s="40"/>
      <c r="B32" s="46"/>
      <c r="C32" s="279" t="s">
        <v>381</v>
      </c>
      <c r="D32" s="40"/>
      <c r="E32" s="40"/>
      <c r="F32" s="40"/>
      <c r="G32" s="40"/>
      <c r="H32" s="46"/>
    </row>
    <row r="33" s="2" customFormat="1" ht="16.8" customHeight="1">
      <c r="A33" s="40"/>
      <c r="B33" s="46"/>
      <c r="C33" s="277" t="s">
        <v>294</v>
      </c>
      <c r="D33" s="277" t="s">
        <v>385</v>
      </c>
      <c r="E33" s="19" t="s">
        <v>137</v>
      </c>
      <c r="F33" s="278">
        <v>21</v>
      </c>
      <c r="G33" s="40"/>
      <c r="H33" s="46"/>
    </row>
    <row r="34" s="2" customFormat="1" ht="16.8" customHeight="1">
      <c r="A34" s="40"/>
      <c r="B34" s="46"/>
      <c r="C34" s="277" t="s">
        <v>300</v>
      </c>
      <c r="D34" s="277" t="s">
        <v>392</v>
      </c>
      <c r="E34" s="19" t="s">
        <v>137</v>
      </c>
      <c r="F34" s="278">
        <v>42</v>
      </c>
      <c r="G34" s="40"/>
      <c r="H34" s="46"/>
    </row>
    <row r="35" s="2" customFormat="1" ht="16.8" customHeight="1">
      <c r="A35" s="40"/>
      <c r="B35" s="46"/>
      <c r="C35" s="273" t="s">
        <v>94</v>
      </c>
      <c r="D35" s="274" t="s">
        <v>94</v>
      </c>
      <c r="E35" s="275" t="s">
        <v>19</v>
      </c>
      <c r="F35" s="276">
        <v>32.259999999999998</v>
      </c>
      <c r="G35" s="40"/>
      <c r="H35" s="46"/>
    </row>
    <row r="36" s="2" customFormat="1" ht="16.8" customHeight="1">
      <c r="A36" s="40"/>
      <c r="B36" s="46"/>
      <c r="C36" s="277" t="s">
        <v>19</v>
      </c>
      <c r="D36" s="277" t="s">
        <v>144</v>
      </c>
      <c r="E36" s="19" t="s">
        <v>19</v>
      </c>
      <c r="F36" s="278">
        <v>31.850000000000001</v>
      </c>
      <c r="G36" s="40"/>
      <c r="H36" s="46"/>
    </row>
    <row r="37" s="2" customFormat="1" ht="16.8" customHeight="1">
      <c r="A37" s="40"/>
      <c r="B37" s="46"/>
      <c r="C37" s="277" t="s">
        <v>19</v>
      </c>
      <c r="D37" s="277" t="s">
        <v>145</v>
      </c>
      <c r="E37" s="19" t="s">
        <v>19</v>
      </c>
      <c r="F37" s="278">
        <v>0.40999999999999998</v>
      </c>
      <c r="G37" s="40"/>
      <c r="H37" s="46"/>
    </row>
    <row r="38" s="2" customFormat="1" ht="16.8" customHeight="1">
      <c r="A38" s="40"/>
      <c r="B38" s="46"/>
      <c r="C38" s="277" t="s">
        <v>94</v>
      </c>
      <c r="D38" s="277" t="s">
        <v>146</v>
      </c>
      <c r="E38" s="19" t="s">
        <v>19</v>
      </c>
      <c r="F38" s="278">
        <v>32.259999999999998</v>
      </c>
      <c r="G38" s="40"/>
      <c r="H38" s="46"/>
    </row>
    <row r="39" s="2" customFormat="1" ht="16.8" customHeight="1">
      <c r="A39" s="40"/>
      <c r="B39" s="46"/>
      <c r="C39" s="279" t="s">
        <v>381</v>
      </c>
      <c r="D39" s="40"/>
      <c r="E39" s="40"/>
      <c r="F39" s="40"/>
      <c r="G39" s="40"/>
      <c r="H39" s="46"/>
    </row>
    <row r="40" s="2" customFormat="1" ht="16.8" customHeight="1">
      <c r="A40" s="40"/>
      <c r="B40" s="46"/>
      <c r="C40" s="277" t="s">
        <v>135</v>
      </c>
      <c r="D40" s="277" t="s">
        <v>393</v>
      </c>
      <c r="E40" s="19" t="s">
        <v>137</v>
      </c>
      <c r="F40" s="278">
        <v>32.259999999999998</v>
      </c>
      <c r="G40" s="40"/>
      <c r="H40" s="46"/>
    </row>
    <row r="41" s="2" customFormat="1" ht="16.8" customHeight="1">
      <c r="A41" s="40"/>
      <c r="B41" s="46"/>
      <c r="C41" s="277" t="s">
        <v>147</v>
      </c>
      <c r="D41" s="277" t="s">
        <v>394</v>
      </c>
      <c r="E41" s="19" t="s">
        <v>137</v>
      </c>
      <c r="F41" s="278">
        <v>32.259999999999998</v>
      </c>
      <c r="G41" s="40"/>
      <c r="H41" s="46"/>
    </row>
    <row r="42" s="2" customFormat="1" ht="16.8" customHeight="1">
      <c r="A42" s="40"/>
      <c r="B42" s="46"/>
      <c r="C42" s="277" t="s">
        <v>152</v>
      </c>
      <c r="D42" s="277" t="s">
        <v>395</v>
      </c>
      <c r="E42" s="19" t="s">
        <v>137</v>
      </c>
      <c r="F42" s="278">
        <v>32.259999999999998</v>
      </c>
      <c r="G42" s="40"/>
      <c r="H42" s="46"/>
    </row>
    <row r="43" s="2" customFormat="1" ht="16.8" customHeight="1">
      <c r="A43" s="40"/>
      <c r="B43" s="46"/>
      <c r="C43" s="277" t="s">
        <v>156</v>
      </c>
      <c r="D43" s="277" t="s">
        <v>396</v>
      </c>
      <c r="E43" s="19" t="s">
        <v>137</v>
      </c>
      <c r="F43" s="278">
        <v>32.259999999999998</v>
      </c>
      <c r="G43" s="40"/>
      <c r="H43" s="46"/>
    </row>
    <row r="44" s="2" customFormat="1" ht="26.4" customHeight="1">
      <c r="A44" s="40"/>
      <c r="B44" s="46"/>
      <c r="C44" s="272" t="s">
        <v>82</v>
      </c>
      <c r="D44" s="272" t="s">
        <v>83</v>
      </c>
      <c r="E44" s="40"/>
      <c r="F44" s="40"/>
      <c r="G44" s="40"/>
      <c r="H44" s="46"/>
    </row>
    <row r="45" s="2" customFormat="1" ht="16.8" customHeight="1">
      <c r="A45" s="40"/>
      <c r="B45" s="46"/>
      <c r="C45" s="273" t="s">
        <v>94</v>
      </c>
      <c r="D45" s="274" t="s">
        <v>94</v>
      </c>
      <c r="E45" s="275" t="s">
        <v>19</v>
      </c>
      <c r="F45" s="276">
        <v>14.239000000000001</v>
      </c>
      <c r="G45" s="40"/>
      <c r="H45" s="46"/>
    </row>
    <row r="46" s="2" customFormat="1" ht="16.8" customHeight="1">
      <c r="A46" s="40"/>
      <c r="B46" s="46"/>
      <c r="C46" s="277" t="s">
        <v>19</v>
      </c>
      <c r="D46" s="277" t="s">
        <v>314</v>
      </c>
      <c r="E46" s="19" t="s">
        <v>19</v>
      </c>
      <c r="F46" s="278">
        <v>14.112</v>
      </c>
      <c r="G46" s="40"/>
      <c r="H46" s="46"/>
    </row>
    <row r="47" s="2" customFormat="1" ht="16.8" customHeight="1">
      <c r="A47" s="40"/>
      <c r="B47" s="46"/>
      <c r="C47" s="277" t="s">
        <v>19</v>
      </c>
      <c r="D47" s="277" t="s">
        <v>315</v>
      </c>
      <c r="E47" s="19" t="s">
        <v>19</v>
      </c>
      <c r="F47" s="278">
        <v>0.127</v>
      </c>
      <c r="G47" s="40"/>
      <c r="H47" s="46"/>
    </row>
    <row r="48" s="2" customFormat="1" ht="16.8" customHeight="1">
      <c r="A48" s="40"/>
      <c r="B48" s="46"/>
      <c r="C48" s="277" t="s">
        <v>94</v>
      </c>
      <c r="D48" s="277" t="s">
        <v>146</v>
      </c>
      <c r="E48" s="19" t="s">
        <v>19</v>
      </c>
      <c r="F48" s="278">
        <v>14.239000000000001</v>
      </c>
      <c r="G48" s="40"/>
      <c r="H48" s="46"/>
    </row>
    <row r="49" s="2" customFormat="1" ht="16.8" customHeight="1">
      <c r="A49" s="40"/>
      <c r="B49" s="46"/>
      <c r="C49" s="279" t="s">
        <v>381</v>
      </c>
      <c r="D49" s="40"/>
      <c r="E49" s="40"/>
      <c r="F49" s="40"/>
      <c r="G49" s="40"/>
      <c r="H49" s="46"/>
    </row>
    <row r="50" s="2" customFormat="1">
      <c r="A50" s="40"/>
      <c r="B50" s="46"/>
      <c r="C50" s="277" t="s">
        <v>222</v>
      </c>
      <c r="D50" s="277" t="s">
        <v>397</v>
      </c>
      <c r="E50" s="19" t="s">
        <v>137</v>
      </c>
      <c r="F50" s="278">
        <v>14.239000000000001</v>
      </c>
      <c r="G50" s="40"/>
      <c r="H50" s="46"/>
    </row>
    <row r="51" s="2" customFormat="1" ht="16.8" customHeight="1">
      <c r="A51" s="40"/>
      <c r="B51" s="46"/>
      <c r="C51" s="277" t="s">
        <v>135</v>
      </c>
      <c r="D51" s="277" t="s">
        <v>393</v>
      </c>
      <c r="E51" s="19" t="s">
        <v>137</v>
      </c>
      <c r="F51" s="278">
        <v>14.239000000000001</v>
      </c>
      <c r="G51" s="40"/>
      <c r="H51" s="46"/>
    </row>
    <row r="52" s="2" customFormat="1" ht="16.8" customHeight="1">
      <c r="A52" s="40"/>
      <c r="B52" s="46"/>
      <c r="C52" s="277" t="s">
        <v>147</v>
      </c>
      <c r="D52" s="277" t="s">
        <v>394</v>
      </c>
      <c r="E52" s="19" t="s">
        <v>137</v>
      </c>
      <c r="F52" s="278">
        <v>14.239000000000001</v>
      </c>
      <c r="G52" s="40"/>
      <c r="H52" s="46"/>
    </row>
    <row r="53" s="2" customFormat="1" ht="16.8" customHeight="1">
      <c r="A53" s="40"/>
      <c r="B53" s="46"/>
      <c r="C53" s="277" t="s">
        <v>152</v>
      </c>
      <c r="D53" s="277" t="s">
        <v>395</v>
      </c>
      <c r="E53" s="19" t="s">
        <v>137</v>
      </c>
      <c r="F53" s="278">
        <v>14.239000000000001</v>
      </c>
      <c r="G53" s="40"/>
      <c r="H53" s="46"/>
    </row>
    <row r="54" s="2" customFormat="1" ht="16.8" customHeight="1">
      <c r="A54" s="40"/>
      <c r="B54" s="46"/>
      <c r="C54" s="277" t="s">
        <v>156</v>
      </c>
      <c r="D54" s="277" t="s">
        <v>396</v>
      </c>
      <c r="E54" s="19" t="s">
        <v>137</v>
      </c>
      <c r="F54" s="278">
        <v>14.239000000000001</v>
      </c>
      <c r="G54" s="40"/>
      <c r="H54" s="46"/>
    </row>
    <row r="55" s="2" customFormat="1" ht="26.4" customHeight="1">
      <c r="A55" s="40"/>
      <c r="B55" s="46"/>
      <c r="C55" s="272" t="s">
        <v>85</v>
      </c>
      <c r="D55" s="272" t="s">
        <v>86</v>
      </c>
      <c r="E55" s="40"/>
      <c r="F55" s="40"/>
      <c r="G55" s="40"/>
      <c r="H55" s="46"/>
    </row>
    <row r="56" s="2" customFormat="1" ht="16.8" customHeight="1">
      <c r="A56" s="40"/>
      <c r="B56" s="46"/>
      <c r="C56" s="273" t="s">
        <v>94</v>
      </c>
      <c r="D56" s="274" t="s">
        <v>94</v>
      </c>
      <c r="E56" s="275" t="s">
        <v>19</v>
      </c>
      <c r="F56" s="276">
        <v>13.356</v>
      </c>
      <c r="G56" s="40"/>
      <c r="H56" s="46"/>
    </row>
    <row r="57" s="2" customFormat="1" ht="16.8" customHeight="1">
      <c r="A57" s="40"/>
      <c r="B57" s="46"/>
      <c r="C57" s="277" t="s">
        <v>19</v>
      </c>
      <c r="D57" s="277" t="s">
        <v>334</v>
      </c>
      <c r="E57" s="19" t="s">
        <v>19</v>
      </c>
      <c r="F57" s="278">
        <v>13.132</v>
      </c>
      <c r="G57" s="40"/>
      <c r="H57" s="46"/>
    </row>
    <row r="58" s="2" customFormat="1" ht="16.8" customHeight="1">
      <c r="A58" s="40"/>
      <c r="B58" s="46"/>
      <c r="C58" s="277" t="s">
        <v>19</v>
      </c>
      <c r="D58" s="277" t="s">
        <v>335</v>
      </c>
      <c r="E58" s="19" t="s">
        <v>19</v>
      </c>
      <c r="F58" s="278">
        <v>0.22400000000000001</v>
      </c>
      <c r="G58" s="40"/>
      <c r="H58" s="46"/>
    </row>
    <row r="59" s="2" customFormat="1" ht="16.8" customHeight="1">
      <c r="A59" s="40"/>
      <c r="B59" s="46"/>
      <c r="C59" s="277" t="s">
        <v>94</v>
      </c>
      <c r="D59" s="277" t="s">
        <v>146</v>
      </c>
      <c r="E59" s="19" t="s">
        <v>19</v>
      </c>
      <c r="F59" s="278">
        <v>13.356</v>
      </c>
      <c r="G59" s="40"/>
      <c r="H59" s="46"/>
    </row>
    <row r="60" s="2" customFormat="1" ht="16.8" customHeight="1">
      <c r="A60" s="40"/>
      <c r="B60" s="46"/>
      <c r="C60" s="279" t="s">
        <v>381</v>
      </c>
      <c r="D60" s="40"/>
      <c r="E60" s="40"/>
      <c r="F60" s="40"/>
      <c r="G60" s="40"/>
      <c r="H60" s="46"/>
    </row>
    <row r="61" s="2" customFormat="1">
      <c r="A61" s="40"/>
      <c r="B61" s="46"/>
      <c r="C61" s="277" t="s">
        <v>222</v>
      </c>
      <c r="D61" s="277" t="s">
        <v>397</v>
      </c>
      <c r="E61" s="19" t="s">
        <v>137</v>
      </c>
      <c r="F61" s="278">
        <v>13.356</v>
      </c>
      <c r="G61" s="40"/>
      <c r="H61" s="46"/>
    </row>
    <row r="62" s="2" customFormat="1" ht="16.8" customHeight="1">
      <c r="A62" s="40"/>
      <c r="B62" s="46"/>
      <c r="C62" s="277" t="s">
        <v>135</v>
      </c>
      <c r="D62" s="277" t="s">
        <v>393</v>
      </c>
      <c r="E62" s="19" t="s">
        <v>137</v>
      </c>
      <c r="F62" s="278">
        <v>13.356</v>
      </c>
      <c r="G62" s="40"/>
      <c r="H62" s="46"/>
    </row>
    <row r="63" s="2" customFormat="1" ht="16.8" customHeight="1">
      <c r="A63" s="40"/>
      <c r="B63" s="46"/>
      <c r="C63" s="277" t="s">
        <v>147</v>
      </c>
      <c r="D63" s="277" t="s">
        <v>394</v>
      </c>
      <c r="E63" s="19" t="s">
        <v>137</v>
      </c>
      <c r="F63" s="278">
        <v>13.356</v>
      </c>
      <c r="G63" s="40"/>
      <c r="H63" s="46"/>
    </row>
    <row r="64" s="2" customFormat="1" ht="16.8" customHeight="1">
      <c r="A64" s="40"/>
      <c r="B64" s="46"/>
      <c r="C64" s="277" t="s">
        <v>152</v>
      </c>
      <c r="D64" s="277" t="s">
        <v>395</v>
      </c>
      <c r="E64" s="19" t="s">
        <v>137</v>
      </c>
      <c r="F64" s="278">
        <v>13.356</v>
      </c>
      <c r="G64" s="40"/>
      <c r="H64" s="46"/>
    </row>
    <row r="65" s="2" customFormat="1" ht="16.8" customHeight="1">
      <c r="A65" s="40"/>
      <c r="B65" s="46"/>
      <c r="C65" s="277" t="s">
        <v>156</v>
      </c>
      <c r="D65" s="277" t="s">
        <v>396</v>
      </c>
      <c r="E65" s="19" t="s">
        <v>137</v>
      </c>
      <c r="F65" s="278">
        <v>13.356</v>
      </c>
      <c r="G65" s="40"/>
      <c r="H65" s="46"/>
    </row>
    <row r="66" s="2" customFormat="1" ht="7.44" customHeight="1">
      <c r="A66" s="40"/>
      <c r="B66" s="159"/>
      <c r="C66" s="160"/>
      <c r="D66" s="160"/>
      <c r="E66" s="160"/>
      <c r="F66" s="160"/>
      <c r="G66" s="160"/>
      <c r="H66" s="46"/>
    </row>
    <row r="67" s="2" customFormat="1">
      <c r="A67" s="40"/>
      <c r="B67" s="40"/>
      <c r="C67" s="40"/>
      <c r="D67" s="40"/>
      <c r="E67" s="40"/>
      <c r="F67" s="40"/>
      <c r="G67" s="40"/>
      <c r="H67" s="40"/>
    </row>
  </sheetData>
  <sheetProtection sheet="1" formatColumns="0" formatRows="0" objects="1" scenarios="1" spinCount="100000" saltValue="y7axF/0n35wqgfijTqIvejv/U91iJrElHKaZskNeBEgHjJulgPIjplTy3dpUMbAsshMPvu5kfAfoPBzYsAdFtA==" hashValue="3VGb70wJtHaL9hmRkLyn1mPTahuJSIAjwdngFrSK2qtkvJ1o0LeRdhCEhK5l7Z4/+HPTJ3ncxGqHmbUWqEr1R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398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399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400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401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402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403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404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405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406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407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408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78</v>
      </c>
      <c r="F18" s="291" t="s">
        <v>409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410</v>
      </c>
      <c r="F19" s="291" t="s">
        <v>411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412</v>
      </c>
      <c r="F20" s="291" t="s">
        <v>413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90</v>
      </c>
      <c r="F21" s="291" t="s">
        <v>414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349</v>
      </c>
      <c r="F22" s="291" t="s">
        <v>350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415</v>
      </c>
      <c r="F23" s="291" t="s">
        <v>416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417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418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419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420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421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422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423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424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425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117</v>
      </c>
      <c r="F36" s="291"/>
      <c r="G36" s="291" t="s">
        <v>426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427</v>
      </c>
      <c r="F37" s="291"/>
      <c r="G37" s="291" t="s">
        <v>428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52</v>
      </c>
      <c r="F38" s="291"/>
      <c r="G38" s="291" t="s">
        <v>429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53</v>
      </c>
      <c r="F39" s="291"/>
      <c r="G39" s="291" t="s">
        <v>430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118</v>
      </c>
      <c r="F40" s="291"/>
      <c r="G40" s="291" t="s">
        <v>431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119</v>
      </c>
      <c r="F41" s="291"/>
      <c r="G41" s="291" t="s">
        <v>432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433</v>
      </c>
      <c r="F42" s="291"/>
      <c r="G42" s="291" t="s">
        <v>434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435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436</v>
      </c>
      <c r="F44" s="291"/>
      <c r="G44" s="291" t="s">
        <v>437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121</v>
      </c>
      <c r="F45" s="291"/>
      <c r="G45" s="291" t="s">
        <v>438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439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440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441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442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443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444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445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446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447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448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449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450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451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452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453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454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455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456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457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458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459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460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461</v>
      </c>
      <c r="D76" s="309"/>
      <c r="E76" s="309"/>
      <c r="F76" s="309" t="s">
        <v>462</v>
      </c>
      <c r="G76" s="310"/>
      <c r="H76" s="309" t="s">
        <v>53</v>
      </c>
      <c r="I76" s="309" t="s">
        <v>56</v>
      </c>
      <c r="J76" s="309" t="s">
        <v>463</v>
      </c>
      <c r="K76" s="308"/>
    </row>
    <row r="77" s="1" customFormat="1" ht="17.25" customHeight="1">
      <c r="B77" s="306"/>
      <c r="C77" s="311" t="s">
        <v>464</v>
      </c>
      <c r="D77" s="311"/>
      <c r="E77" s="311"/>
      <c r="F77" s="312" t="s">
        <v>465</v>
      </c>
      <c r="G77" s="313"/>
      <c r="H77" s="311"/>
      <c r="I77" s="311"/>
      <c r="J77" s="311" t="s">
        <v>466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52</v>
      </c>
      <c r="D79" s="316"/>
      <c r="E79" s="316"/>
      <c r="F79" s="317" t="s">
        <v>467</v>
      </c>
      <c r="G79" s="318"/>
      <c r="H79" s="294" t="s">
        <v>468</v>
      </c>
      <c r="I79" s="294" t="s">
        <v>469</v>
      </c>
      <c r="J79" s="294">
        <v>20</v>
      </c>
      <c r="K79" s="308"/>
    </row>
    <row r="80" s="1" customFormat="1" ht="15" customHeight="1">
      <c r="B80" s="306"/>
      <c r="C80" s="294" t="s">
        <v>470</v>
      </c>
      <c r="D80" s="294"/>
      <c r="E80" s="294"/>
      <c r="F80" s="317" t="s">
        <v>467</v>
      </c>
      <c r="G80" s="318"/>
      <c r="H80" s="294" t="s">
        <v>471</v>
      </c>
      <c r="I80" s="294" t="s">
        <v>469</v>
      </c>
      <c r="J80" s="294">
        <v>120</v>
      </c>
      <c r="K80" s="308"/>
    </row>
    <row r="81" s="1" customFormat="1" ht="15" customHeight="1">
      <c r="B81" s="319"/>
      <c r="C81" s="294" t="s">
        <v>472</v>
      </c>
      <c r="D81" s="294"/>
      <c r="E81" s="294"/>
      <c r="F81" s="317" t="s">
        <v>473</v>
      </c>
      <c r="G81" s="318"/>
      <c r="H81" s="294" t="s">
        <v>474</v>
      </c>
      <c r="I81" s="294" t="s">
        <v>469</v>
      </c>
      <c r="J81" s="294">
        <v>50</v>
      </c>
      <c r="K81" s="308"/>
    </row>
    <row r="82" s="1" customFormat="1" ht="15" customHeight="1">
      <c r="B82" s="319"/>
      <c r="C82" s="294" t="s">
        <v>475</v>
      </c>
      <c r="D82" s="294"/>
      <c r="E82" s="294"/>
      <c r="F82" s="317" t="s">
        <v>467</v>
      </c>
      <c r="G82" s="318"/>
      <c r="H82" s="294" t="s">
        <v>476</v>
      </c>
      <c r="I82" s="294" t="s">
        <v>477</v>
      </c>
      <c r="J82" s="294"/>
      <c r="K82" s="308"/>
    </row>
    <row r="83" s="1" customFormat="1" ht="15" customHeight="1">
      <c r="B83" s="319"/>
      <c r="C83" s="320" t="s">
        <v>478</v>
      </c>
      <c r="D83" s="320"/>
      <c r="E83" s="320"/>
      <c r="F83" s="321" t="s">
        <v>473</v>
      </c>
      <c r="G83" s="320"/>
      <c r="H83" s="320" t="s">
        <v>479</v>
      </c>
      <c r="I83" s="320" t="s">
        <v>469</v>
      </c>
      <c r="J83" s="320">
        <v>15</v>
      </c>
      <c r="K83" s="308"/>
    </row>
    <row r="84" s="1" customFormat="1" ht="15" customHeight="1">
      <c r="B84" s="319"/>
      <c r="C84" s="320" t="s">
        <v>480</v>
      </c>
      <c r="D84" s="320"/>
      <c r="E84" s="320"/>
      <c r="F84" s="321" t="s">
        <v>473</v>
      </c>
      <c r="G84" s="320"/>
      <c r="H84" s="320" t="s">
        <v>481</v>
      </c>
      <c r="I84" s="320" t="s">
        <v>469</v>
      </c>
      <c r="J84" s="320">
        <v>15</v>
      </c>
      <c r="K84" s="308"/>
    </row>
    <row r="85" s="1" customFormat="1" ht="15" customHeight="1">
      <c r="B85" s="319"/>
      <c r="C85" s="320" t="s">
        <v>482</v>
      </c>
      <c r="D85" s="320"/>
      <c r="E85" s="320"/>
      <c r="F85" s="321" t="s">
        <v>473</v>
      </c>
      <c r="G85" s="320"/>
      <c r="H85" s="320" t="s">
        <v>483</v>
      </c>
      <c r="I85" s="320" t="s">
        <v>469</v>
      </c>
      <c r="J85" s="320">
        <v>20</v>
      </c>
      <c r="K85" s="308"/>
    </row>
    <row r="86" s="1" customFormat="1" ht="15" customHeight="1">
      <c r="B86" s="319"/>
      <c r="C86" s="320" t="s">
        <v>484</v>
      </c>
      <c r="D86" s="320"/>
      <c r="E86" s="320"/>
      <c r="F86" s="321" t="s">
        <v>473</v>
      </c>
      <c r="G86" s="320"/>
      <c r="H86" s="320" t="s">
        <v>485</v>
      </c>
      <c r="I86" s="320" t="s">
        <v>469</v>
      </c>
      <c r="J86" s="320">
        <v>20</v>
      </c>
      <c r="K86" s="308"/>
    </row>
    <row r="87" s="1" customFormat="1" ht="15" customHeight="1">
      <c r="B87" s="319"/>
      <c r="C87" s="294" t="s">
        <v>486</v>
      </c>
      <c r="D87" s="294"/>
      <c r="E87" s="294"/>
      <c r="F87" s="317" t="s">
        <v>473</v>
      </c>
      <c r="G87" s="318"/>
      <c r="H87" s="294" t="s">
        <v>487</v>
      </c>
      <c r="I87" s="294" t="s">
        <v>469</v>
      </c>
      <c r="J87" s="294">
        <v>50</v>
      </c>
      <c r="K87" s="308"/>
    </row>
    <row r="88" s="1" customFormat="1" ht="15" customHeight="1">
      <c r="B88" s="319"/>
      <c r="C88" s="294" t="s">
        <v>488</v>
      </c>
      <c r="D88" s="294"/>
      <c r="E88" s="294"/>
      <c r="F88" s="317" t="s">
        <v>473</v>
      </c>
      <c r="G88" s="318"/>
      <c r="H88" s="294" t="s">
        <v>489</v>
      </c>
      <c r="I88" s="294" t="s">
        <v>469</v>
      </c>
      <c r="J88" s="294">
        <v>20</v>
      </c>
      <c r="K88" s="308"/>
    </row>
    <row r="89" s="1" customFormat="1" ht="15" customHeight="1">
      <c r="B89" s="319"/>
      <c r="C89" s="294" t="s">
        <v>490</v>
      </c>
      <c r="D89" s="294"/>
      <c r="E89" s="294"/>
      <c r="F89" s="317" t="s">
        <v>473</v>
      </c>
      <c r="G89" s="318"/>
      <c r="H89" s="294" t="s">
        <v>491</v>
      </c>
      <c r="I89" s="294" t="s">
        <v>469</v>
      </c>
      <c r="J89" s="294">
        <v>20</v>
      </c>
      <c r="K89" s="308"/>
    </row>
    <row r="90" s="1" customFormat="1" ht="15" customHeight="1">
      <c r="B90" s="319"/>
      <c r="C90" s="294" t="s">
        <v>492</v>
      </c>
      <c r="D90" s="294"/>
      <c r="E90" s="294"/>
      <c r="F90" s="317" t="s">
        <v>473</v>
      </c>
      <c r="G90" s="318"/>
      <c r="H90" s="294" t="s">
        <v>493</v>
      </c>
      <c r="I90" s="294" t="s">
        <v>469</v>
      </c>
      <c r="J90" s="294">
        <v>50</v>
      </c>
      <c r="K90" s="308"/>
    </row>
    <row r="91" s="1" customFormat="1" ht="15" customHeight="1">
      <c r="B91" s="319"/>
      <c r="C91" s="294" t="s">
        <v>494</v>
      </c>
      <c r="D91" s="294"/>
      <c r="E91" s="294"/>
      <c r="F91" s="317" t="s">
        <v>473</v>
      </c>
      <c r="G91" s="318"/>
      <c r="H91" s="294" t="s">
        <v>494</v>
      </c>
      <c r="I91" s="294" t="s">
        <v>469</v>
      </c>
      <c r="J91" s="294">
        <v>50</v>
      </c>
      <c r="K91" s="308"/>
    </row>
    <row r="92" s="1" customFormat="1" ht="15" customHeight="1">
      <c r="B92" s="319"/>
      <c r="C92" s="294" t="s">
        <v>495</v>
      </c>
      <c r="D92" s="294"/>
      <c r="E92" s="294"/>
      <c r="F92" s="317" t="s">
        <v>473</v>
      </c>
      <c r="G92" s="318"/>
      <c r="H92" s="294" t="s">
        <v>496</v>
      </c>
      <c r="I92" s="294" t="s">
        <v>469</v>
      </c>
      <c r="J92" s="294">
        <v>255</v>
      </c>
      <c r="K92" s="308"/>
    </row>
    <row r="93" s="1" customFormat="1" ht="15" customHeight="1">
      <c r="B93" s="319"/>
      <c r="C93" s="294" t="s">
        <v>497</v>
      </c>
      <c r="D93" s="294"/>
      <c r="E93" s="294"/>
      <c r="F93" s="317" t="s">
        <v>467</v>
      </c>
      <c r="G93" s="318"/>
      <c r="H93" s="294" t="s">
        <v>498</v>
      </c>
      <c r="I93" s="294" t="s">
        <v>499</v>
      </c>
      <c r="J93" s="294"/>
      <c r="K93" s="308"/>
    </row>
    <row r="94" s="1" customFormat="1" ht="15" customHeight="1">
      <c r="B94" s="319"/>
      <c r="C94" s="294" t="s">
        <v>500</v>
      </c>
      <c r="D94" s="294"/>
      <c r="E94" s="294"/>
      <c r="F94" s="317" t="s">
        <v>467</v>
      </c>
      <c r="G94" s="318"/>
      <c r="H94" s="294" t="s">
        <v>501</v>
      </c>
      <c r="I94" s="294" t="s">
        <v>502</v>
      </c>
      <c r="J94" s="294"/>
      <c r="K94" s="308"/>
    </row>
    <row r="95" s="1" customFormat="1" ht="15" customHeight="1">
      <c r="B95" s="319"/>
      <c r="C95" s="294" t="s">
        <v>503</v>
      </c>
      <c r="D95" s="294"/>
      <c r="E95" s="294"/>
      <c r="F95" s="317" t="s">
        <v>467</v>
      </c>
      <c r="G95" s="318"/>
      <c r="H95" s="294" t="s">
        <v>503</v>
      </c>
      <c r="I95" s="294" t="s">
        <v>502</v>
      </c>
      <c r="J95" s="294"/>
      <c r="K95" s="308"/>
    </row>
    <row r="96" s="1" customFormat="1" ht="15" customHeight="1">
      <c r="B96" s="319"/>
      <c r="C96" s="294" t="s">
        <v>37</v>
      </c>
      <c r="D96" s="294"/>
      <c r="E96" s="294"/>
      <c r="F96" s="317" t="s">
        <v>467</v>
      </c>
      <c r="G96" s="318"/>
      <c r="H96" s="294" t="s">
        <v>504</v>
      </c>
      <c r="I96" s="294" t="s">
        <v>502</v>
      </c>
      <c r="J96" s="294"/>
      <c r="K96" s="308"/>
    </row>
    <row r="97" s="1" customFormat="1" ht="15" customHeight="1">
      <c r="B97" s="319"/>
      <c r="C97" s="294" t="s">
        <v>47</v>
      </c>
      <c r="D97" s="294"/>
      <c r="E97" s="294"/>
      <c r="F97" s="317" t="s">
        <v>467</v>
      </c>
      <c r="G97" s="318"/>
      <c r="H97" s="294" t="s">
        <v>505</v>
      </c>
      <c r="I97" s="294" t="s">
        <v>502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506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461</v>
      </c>
      <c r="D103" s="309"/>
      <c r="E103" s="309"/>
      <c r="F103" s="309" t="s">
        <v>462</v>
      </c>
      <c r="G103" s="310"/>
      <c r="H103" s="309" t="s">
        <v>53</v>
      </c>
      <c r="I103" s="309" t="s">
        <v>56</v>
      </c>
      <c r="J103" s="309" t="s">
        <v>463</v>
      </c>
      <c r="K103" s="308"/>
    </row>
    <row r="104" s="1" customFormat="1" ht="17.25" customHeight="1">
      <c r="B104" s="306"/>
      <c r="C104" s="311" t="s">
        <v>464</v>
      </c>
      <c r="D104" s="311"/>
      <c r="E104" s="311"/>
      <c r="F104" s="312" t="s">
        <v>465</v>
      </c>
      <c r="G104" s="313"/>
      <c r="H104" s="311"/>
      <c r="I104" s="311"/>
      <c r="J104" s="311" t="s">
        <v>466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52</v>
      </c>
      <c r="D106" s="316"/>
      <c r="E106" s="316"/>
      <c r="F106" s="317" t="s">
        <v>467</v>
      </c>
      <c r="G106" s="294"/>
      <c r="H106" s="294" t="s">
        <v>507</v>
      </c>
      <c r="I106" s="294" t="s">
        <v>469</v>
      </c>
      <c r="J106" s="294">
        <v>20</v>
      </c>
      <c r="K106" s="308"/>
    </row>
    <row r="107" s="1" customFormat="1" ht="15" customHeight="1">
      <c r="B107" s="306"/>
      <c r="C107" s="294" t="s">
        <v>470</v>
      </c>
      <c r="D107" s="294"/>
      <c r="E107" s="294"/>
      <c r="F107" s="317" t="s">
        <v>467</v>
      </c>
      <c r="G107" s="294"/>
      <c r="H107" s="294" t="s">
        <v>507</v>
      </c>
      <c r="I107" s="294" t="s">
        <v>469</v>
      </c>
      <c r="J107" s="294">
        <v>120</v>
      </c>
      <c r="K107" s="308"/>
    </row>
    <row r="108" s="1" customFormat="1" ht="15" customHeight="1">
      <c r="B108" s="319"/>
      <c r="C108" s="294" t="s">
        <v>472</v>
      </c>
      <c r="D108" s="294"/>
      <c r="E108" s="294"/>
      <c r="F108" s="317" t="s">
        <v>473</v>
      </c>
      <c r="G108" s="294"/>
      <c r="H108" s="294" t="s">
        <v>507</v>
      </c>
      <c r="I108" s="294" t="s">
        <v>469</v>
      </c>
      <c r="J108" s="294">
        <v>50</v>
      </c>
      <c r="K108" s="308"/>
    </row>
    <row r="109" s="1" customFormat="1" ht="15" customHeight="1">
      <c r="B109" s="319"/>
      <c r="C109" s="294" t="s">
        <v>475</v>
      </c>
      <c r="D109" s="294"/>
      <c r="E109" s="294"/>
      <c r="F109" s="317" t="s">
        <v>467</v>
      </c>
      <c r="G109" s="294"/>
      <c r="H109" s="294" t="s">
        <v>507</v>
      </c>
      <c r="I109" s="294" t="s">
        <v>477</v>
      </c>
      <c r="J109" s="294"/>
      <c r="K109" s="308"/>
    </row>
    <row r="110" s="1" customFormat="1" ht="15" customHeight="1">
      <c r="B110" s="319"/>
      <c r="C110" s="294" t="s">
        <v>486</v>
      </c>
      <c r="D110" s="294"/>
      <c r="E110" s="294"/>
      <c r="F110" s="317" t="s">
        <v>473</v>
      </c>
      <c r="G110" s="294"/>
      <c r="H110" s="294" t="s">
        <v>507</v>
      </c>
      <c r="I110" s="294" t="s">
        <v>469</v>
      </c>
      <c r="J110" s="294">
        <v>50</v>
      </c>
      <c r="K110" s="308"/>
    </row>
    <row r="111" s="1" customFormat="1" ht="15" customHeight="1">
      <c r="B111" s="319"/>
      <c r="C111" s="294" t="s">
        <v>494</v>
      </c>
      <c r="D111" s="294"/>
      <c r="E111" s="294"/>
      <c r="F111" s="317" t="s">
        <v>473</v>
      </c>
      <c r="G111" s="294"/>
      <c r="H111" s="294" t="s">
        <v>507</v>
      </c>
      <c r="I111" s="294" t="s">
        <v>469</v>
      </c>
      <c r="J111" s="294">
        <v>50</v>
      </c>
      <c r="K111" s="308"/>
    </row>
    <row r="112" s="1" customFormat="1" ht="15" customHeight="1">
      <c r="B112" s="319"/>
      <c r="C112" s="294" t="s">
        <v>492</v>
      </c>
      <c r="D112" s="294"/>
      <c r="E112" s="294"/>
      <c r="F112" s="317" t="s">
        <v>473</v>
      </c>
      <c r="G112" s="294"/>
      <c r="H112" s="294" t="s">
        <v>507</v>
      </c>
      <c r="I112" s="294" t="s">
        <v>469</v>
      </c>
      <c r="J112" s="294">
        <v>50</v>
      </c>
      <c r="K112" s="308"/>
    </row>
    <row r="113" s="1" customFormat="1" ht="15" customHeight="1">
      <c r="B113" s="319"/>
      <c r="C113" s="294" t="s">
        <v>52</v>
      </c>
      <c r="D113" s="294"/>
      <c r="E113" s="294"/>
      <c r="F113" s="317" t="s">
        <v>467</v>
      </c>
      <c r="G113" s="294"/>
      <c r="H113" s="294" t="s">
        <v>508</v>
      </c>
      <c r="I113" s="294" t="s">
        <v>469</v>
      </c>
      <c r="J113" s="294">
        <v>20</v>
      </c>
      <c r="K113" s="308"/>
    </row>
    <row r="114" s="1" customFormat="1" ht="15" customHeight="1">
      <c r="B114" s="319"/>
      <c r="C114" s="294" t="s">
        <v>509</v>
      </c>
      <c r="D114" s="294"/>
      <c r="E114" s="294"/>
      <c r="F114" s="317" t="s">
        <v>467</v>
      </c>
      <c r="G114" s="294"/>
      <c r="H114" s="294" t="s">
        <v>510</v>
      </c>
      <c r="I114" s="294" t="s">
        <v>469</v>
      </c>
      <c r="J114" s="294">
        <v>120</v>
      </c>
      <c r="K114" s="308"/>
    </row>
    <row r="115" s="1" customFormat="1" ht="15" customHeight="1">
      <c r="B115" s="319"/>
      <c r="C115" s="294" t="s">
        <v>37</v>
      </c>
      <c r="D115" s="294"/>
      <c r="E115" s="294"/>
      <c r="F115" s="317" t="s">
        <v>467</v>
      </c>
      <c r="G115" s="294"/>
      <c r="H115" s="294" t="s">
        <v>511</v>
      </c>
      <c r="I115" s="294" t="s">
        <v>502</v>
      </c>
      <c r="J115" s="294"/>
      <c r="K115" s="308"/>
    </row>
    <row r="116" s="1" customFormat="1" ht="15" customHeight="1">
      <c r="B116" s="319"/>
      <c r="C116" s="294" t="s">
        <v>47</v>
      </c>
      <c r="D116" s="294"/>
      <c r="E116" s="294"/>
      <c r="F116" s="317" t="s">
        <v>467</v>
      </c>
      <c r="G116" s="294"/>
      <c r="H116" s="294" t="s">
        <v>512</v>
      </c>
      <c r="I116" s="294" t="s">
        <v>502</v>
      </c>
      <c r="J116" s="294"/>
      <c r="K116" s="308"/>
    </row>
    <row r="117" s="1" customFormat="1" ht="15" customHeight="1">
      <c r="B117" s="319"/>
      <c r="C117" s="294" t="s">
        <v>56</v>
      </c>
      <c r="D117" s="294"/>
      <c r="E117" s="294"/>
      <c r="F117" s="317" t="s">
        <v>467</v>
      </c>
      <c r="G117" s="294"/>
      <c r="H117" s="294" t="s">
        <v>513</v>
      </c>
      <c r="I117" s="294" t="s">
        <v>514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515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461</v>
      </c>
      <c r="D123" s="309"/>
      <c r="E123" s="309"/>
      <c r="F123" s="309" t="s">
        <v>462</v>
      </c>
      <c r="G123" s="310"/>
      <c r="H123" s="309" t="s">
        <v>53</v>
      </c>
      <c r="I123" s="309" t="s">
        <v>56</v>
      </c>
      <c r="J123" s="309" t="s">
        <v>463</v>
      </c>
      <c r="K123" s="338"/>
    </row>
    <row r="124" s="1" customFormat="1" ht="17.25" customHeight="1">
      <c r="B124" s="337"/>
      <c r="C124" s="311" t="s">
        <v>464</v>
      </c>
      <c r="D124" s="311"/>
      <c r="E124" s="311"/>
      <c r="F124" s="312" t="s">
        <v>465</v>
      </c>
      <c r="G124" s="313"/>
      <c r="H124" s="311"/>
      <c r="I124" s="311"/>
      <c r="J124" s="311" t="s">
        <v>466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470</v>
      </c>
      <c r="D126" s="316"/>
      <c r="E126" s="316"/>
      <c r="F126" s="317" t="s">
        <v>467</v>
      </c>
      <c r="G126" s="294"/>
      <c r="H126" s="294" t="s">
        <v>507</v>
      </c>
      <c r="I126" s="294" t="s">
        <v>469</v>
      </c>
      <c r="J126" s="294">
        <v>120</v>
      </c>
      <c r="K126" s="342"/>
    </row>
    <row r="127" s="1" customFormat="1" ht="15" customHeight="1">
      <c r="B127" s="339"/>
      <c r="C127" s="294" t="s">
        <v>516</v>
      </c>
      <c r="D127" s="294"/>
      <c r="E127" s="294"/>
      <c r="F127" s="317" t="s">
        <v>467</v>
      </c>
      <c r="G127" s="294"/>
      <c r="H127" s="294" t="s">
        <v>517</v>
      </c>
      <c r="I127" s="294" t="s">
        <v>469</v>
      </c>
      <c r="J127" s="294" t="s">
        <v>518</v>
      </c>
      <c r="K127" s="342"/>
    </row>
    <row r="128" s="1" customFormat="1" ht="15" customHeight="1">
      <c r="B128" s="339"/>
      <c r="C128" s="294" t="s">
        <v>415</v>
      </c>
      <c r="D128" s="294"/>
      <c r="E128" s="294"/>
      <c r="F128" s="317" t="s">
        <v>467</v>
      </c>
      <c r="G128" s="294"/>
      <c r="H128" s="294" t="s">
        <v>519</v>
      </c>
      <c r="I128" s="294" t="s">
        <v>469</v>
      </c>
      <c r="J128" s="294" t="s">
        <v>518</v>
      </c>
      <c r="K128" s="342"/>
    </row>
    <row r="129" s="1" customFormat="1" ht="15" customHeight="1">
      <c r="B129" s="339"/>
      <c r="C129" s="294" t="s">
        <v>478</v>
      </c>
      <c r="D129" s="294"/>
      <c r="E129" s="294"/>
      <c r="F129" s="317" t="s">
        <v>473</v>
      </c>
      <c r="G129" s="294"/>
      <c r="H129" s="294" t="s">
        <v>479</v>
      </c>
      <c r="I129" s="294" t="s">
        <v>469</v>
      </c>
      <c r="J129" s="294">
        <v>15</v>
      </c>
      <c r="K129" s="342"/>
    </row>
    <row r="130" s="1" customFormat="1" ht="15" customHeight="1">
      <c r="B130" s="339"/>
      <c r="C130" s="320" t="s">
        <v>480</v>
      </c>
      <c r="D130" s="320"/>
      <c r="E130" s="320"/>
      <c r="F130" s="321" t="s">
        <v>473</v>
      </c>
      <c r="G130" s="320"/>
      <c r="H130" s="320" t="s">
        <v>481</v>
      </c>
      <c r="I130" s="320" t="s">
        <v>469</v>
      </c>
      <c r="J130" s="320">
        <v>15</v>
      </c>
      <c r="K130" s="342"/>
    </row>
    <row r="131" s="1" customFormat="1" ht="15" customHeight="1">
      <c r="B131" s="339"/>
      <c r="C131" s="320" t="s">
        <v>482</v>
      </c>
      <c r="D131" s="320"/>
      <c r="E131" s="320"/>
      <c r="F131" s="321" t="s">
        <v>473</v>
      </c>
      <c r="G131" s="320"/>
      <c r="H131" s="320" t="s">
        <v>483</v>
      </c>
      <c r="I131" s="320" t="s">
        <v>469</v>
      </c>
      <c r="J131" s="320">
        <v>20</v>
      </c>
      <c r="K131" s="342"/>
    </row>
    <row r="132" s="1" customFormat="1" ht="15" customHeight="1">
      <c r="B132" s="339"/>
      <c r="C132" s="320" t="s">
        <v>484</v>
      </c>
      <c r="D132" s="320"/>
      <c r="E132" s="320"/>
      <c r="F132" s="321" t="s">
        <v>473</v>
      </c>
      <c r="G132" s="320"/>
      <c r="H132" s="320" t="s">
        <v>485</v>
      </c>
      <c r="I132" s="320" t="s">
        <v>469</v>
      </c>
      <c r="J132" s="320">
        <v>20</v>
      </c>
      <c r="K132" s="342"/>
    </row>
    <row r="133" s="1" customFormat="1" ht="15" customHeight="1">
      <c r="B133" s="339"/>
      <c r="C133" s="294" t="s">
        <v>472</v>
      </c>
      <c r="D133" s="294"/>
      <c r="E133" s="294"/>
      <c r="F133" s="317" t="s">
        <v>473</v>
      </c>
      <c r="G133" s="294"/>
      <c r="H133" s="294" t="s">
        <v>507</v>
      </c>
      <c r="I133" s="294" t="s">
        <v>469</v>
      </c>
      <c r="J133" s="294">
        <v>50</v>
      </c>
      <c r="K133" s="342"/>
    </row>
    <row r="134" s="1" customFormat="1" ht="15" customHeight="1">
      <c r="B134" s="339"/>
      <c r="C134" s="294" t="s">
        <v>486</v>
      </c>
      <c r="D134" s="294"/>
      <c r="E134" s="294"/>
      <c r="F134" s="317" t="s">
        <v>473</v>
      </c>
      <c r="G134" s="294"/>
      <c r="H134" s="294" t="s">
        <v>507</v>
      </c>
      <c r="I134" s="294" t="s">
        <v>469</v>
      </c>
      <c r="J134" s="294">
        <v>50</v>
      </c>
      <c r="K134" s="342"/>
    </row>
    <row r="135" s="1" customFormat="1" ht="15" customHeight="1">
      <c r="B135" s="339"/>
      <c r="C135" s="294" t="s">
        <v>492</v>
      </c>
      <c r="D135" s="294"/>
      <c r="E135" s="294"/>
      <c r="F135" s="317" t="s">
        <v>473</v>
      </c>
      <c r="G135" s="294"/>
      <c r="H135" s="294" t="s">
        <v>507</v>
      </c>
      <c r="I135" s="294" t="s">
        <v>469</v>
      </c>
      <c r="J135" s="294">
        <v>50</v>
      </c>
      <c r="K135" s="342"/>
    </row>
    <row r="136" s="1" customFormat="1" ht="15" customHeight="1">
      <c r="B136" s="339"/>
      <c r="C136" s="294" t="s">
        <v>494</v>
      </c>
      <c r="D136" s="294"/>
      <c r="E136" s="294"/>
      <c r="F136" s="317" t="s">
        <v>473</v>
      </c>
      <c r="G136" s="294"/>
      <c r="H136" s="294" t="s">
        <v>507</v>
      </c>
      <c r="I136" s="294" t="s">
        <v>469</v>
      </c>
      <c r="J136" s="294">
        <v>50</v>
      </c>
      <c r="K136" s="342"/>
    </row>
    <row r="137" s="1" customFormat="1" ht="15" customHeight="1">
      <c r="B137" s="339"/>
      <c r="C137" s="294" t="s">
        <v>495</v>
      </c>
      <c r="D137" s="294"/>
      <c r="E137" s="294"/>
      <c r="F137" s="317" t="s">
        <v>473</v>
      </c>
      <c r="G137" s="294"/>
      <c r="H137" s="294" t="s">
        <v>520</v>
      </c>
      <c r="I137" s="294" t="s">
        <v>469</v>
      </c>
      <c r="J137" s="294">
        <v>255</v>
      </c>
      <c r="K137" s="342"/>
    </row>
    <row r="138" s="1" customFormat="1" ht="15" customHeight="1">
      <c r="B138" s="339"/>
      <c r="C138" s="294" t="s">
        <v>497</v>
      </c>
      <c r="D138" s="294"/>
      <c r="E138" s="294"/>
      <c r="F138" s="317" t="s">
        <v>467</v>
      </c>
      <c r="G138" s="294"/>
      <c r="H138" s="294" t="s">
        <v>521</v>
      </c>
      <c r="I138" s="294" t="s">
        <v>499</v>
      </c>
      <c r="J138" s="294"/>
      <c r="K138" s="342"/>
    </row>
    <row r="139" s="1" customFormat="1" ht="15" customHeight="1">
      <c r="B139" s="339"/>
      <c r="C139" s="294" t="s">
        <v>500</v>
      </c>
      <c r="D139" s="294"/>
      <c r="E139" s="294"/>
      <c r="F139" s="317" t="s">
        <v>467</v>
      </c>
      <c r="G139" s="294"/>
      <c r="H139" s="294" t="s">
        <v>522</v>
      </c>
      <c r="I139" s="294" t="s">
        <v>502</v>
      </c>
      <c r="J139" s="294"/>
      <c r="K139" s="342"/>
    </row>
    <row r="140" s="1" customFormat="1" ht="15" customHeight="1">
      <c r="B140" s="339"/>
      <c r="C140" s="294" t="s">
        <v>503</v>
      </c>
      <c r="D140" s="294"/>
      <c r="E140" s="294"/>
      <c r="F140" s="317" t="s">
        <v>467</v>
      </c>
      <c r="G140" s="294"/>
      <c r="H140" s="294" t="s">
        <v>503</v>
      </c>
      <c r="I140" s="294" t="s">
        <v>502</v>
      </c>
      <c r="J140" s="294"/>
      <c r="K140" s="342"/>
    </row>
    <row r="141" s="1" customFormat="1" ht="15" customHeight="1">
      <c r="B141" s="339"/>
      <c r="C141" s="294" t="s">
        <v>37</v>
      </c>
      <c r="D141" s="294"/>
      <c r="E141" s="294"/>
      <c r="F141" s="317" t="s">
        <v>467</v>
      </c>
      <c r="G141" s="294"/>
      <c r="H141" s="294" t="s">
        <v>523</v>
      </c>
      <c r="I141" s="294" t="s">
        <v>502</v>
      </c>
      <c r="J141" s="294"/>
      <c r="K141" s="342"/>
    </row>
    <row r="142" s="1" customFormat="1" ht="15" customHeight="1">
      <c r="B142" s="339"/>
      <c r="C142" s="294" t="s">
        <v>524</v>
      </c>
      <c r="D142" s="294"/>
      <c r="E142" s="294"/>
      <c r="F142" s="317" t="s">
        <v>467</v>
      </c>
      <c r="G142" s="294"/>
      <c r="H142" s="294" t="s">
        <v>525</v>
      </c>
      <c r="I142" s="294" t="s">
        <v>502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526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461</v>
      </c>
      <c r="D148" s="309"/>
      <c r="E148" s="309"/>
      <c r="F148" s="309" t="s">
        <v>462</v>
      </c>
      <c r="G148" s="310"/>
      <c r="H148" s="309" t="s">
        <v>53</v>
      </c>
      <c r="I148" s="309" t="s">
        <v>56</v>
      </c>
      <c r="J148" s="309" t="s">
        <v>463</v>
      </c>
      <c r="K148" s="308"/>
    </row>
    <row r="149" s="1" customFormat="1" ht="17.25" customHeight="1">
      <c r="B149" s="306"/>
      <c r="C149" s="311" t="s">
        <v>464</v>
      </c>
      <c r="D149" s="311"/>
      <c r="E149" s="311"/>
      <c r="F149" s="312" t="s">
        <v>465</v>
      </c>
      <c r="G149" s="313"/>
      <c r="H149" s="311"/>
      <c r="I149" s="311"/>
      <c r="J149" s="311" t="s">
        <v>466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470</v>
      </c>
      <c r="D151" s="294"/>
      <c r="E151" s="294"/>
      <c r="F151" s="347" t="s">
        <v>467</v>
      </c>
      <c r="G151" s="294"/>
      <c r="H151" s="346" t="s">
        <v>507</v>
      </c>
      <c r="I151" s="346" t="s">
        <v>469</v>
      </c>
      <c r="J151" s="346">
        <v>120</v>
      </c>
      <c r="K151" s="342"/>
    </row>
    <row r="152" s="1" customFormat="1" ht="15" customHeight="1">
      <c r="B152" s="319"/>
      <c r="C152" s="346" t="s">
        <v>516</v>
      </c>
      <c r="D152" s="294"/>
      <c r="E152" s="294"/>
      <c r="F152" s="347" t="s">
        <v>467</v>
      </c>
      <c r="G152" s="294"/>
      <c r="H152" s="346" t="s">
        <v>527</v>
      </c>
      <c r="I152" s="346" t="s">
        <v>469</v>
      </c>
      <c r="J152" s="346" t="s">
        <v>518</v>
      </c>
      <c r="K152" s="342"/>
    </row>
    <row r="153" s="1" customFormat="1" ht="15" customHeight="1">
      <c r="B153" s="319"/>
      <c r="C153" s="346" t="s">
        <v>415</v>
      </c>
      <c r="D153" s="294"/>
      <c r="E153" s="294"/>
      <c r="F153" s="347" t="s">
        <v>467</v>
      </c>
      <c r="G153" s="294"/>
      <c r="H153" s="346" t="s">
        <v>528</v>
      </c>
      <c r="I153" s="346" t="s">
        <v>469</v>
      </c>
      <c r="J153" s="346" t="s">
        <v>518</v>
      </c>
      <c r="K153" s="342"/>
    </row>
    <row r="154" s="1" customFormat="1" ht="15" customHeight="1">
      <c r="B154" s="319"/>
      <c r="C154" s="346" t="s">
        <v>472</v>
      </c>
      <c r="D154" s="294"/>
      <c r="E154" s="294"/>
      <c r="F154" s="347" t="s">
        <v>473</v>
      </c>
      <c r="G154" s="294"/>
      <c r="H154" s="346" t="s">
        <v>507</v>
      </c>
      <c r="I154" s="346" t="s">
        <v>469</v>
      </c>
      <c r="J154" s="346">
        <v>50</v>
      </c>
      <c r="K154" s="342"/>
    </row>
    <row r="155" s="1" customFormat="1" ht="15" customHeight="1">
      <c r="B155" s="319"/>
      <c r="C155" s="346" t="s">
        <v>475</v>
      </c>
      <c r="D155" s="294"/>
      <c r="E155" s="294"/>
      <c r="F155" s="347" t="s">
        <v>467</v>
      </c>
      <c r="G155" s="294"/>
      <c r="H155" s="346" t="s">
        <v>507</v>
      </c>
      <c r="I155" s="346" t="s">
        <v>477</v>
      </c>
      <c r="J155" s="346"/>
      <c r="K155" s="342"/>
    </row>
    <row r="156" s="1" customFormat="1" ht="15" customHeight="1">
      <c r="B156" s="319"/>
      <c r="C156" s="346" t="s">
        <v>486</v>
      </c>
      <c r="D156" s="294"/>
      <c r="E156" s="294"/>
      <c r="F156" s="347" t="s">
        <v>473</v>
      </c>
      <c r="G156" s="294"/>
      <c r="H156" s="346" t="s">
        <v>507</v>
      </c>
      <c r="I156" s="346" t="s">
        <v>469</v>
      </c>
      <c r="J156" s="346">
        <v>50</v>
      </c>
      <c r="K156" s="342"/>
    </row>
    <row r="157" s="1" customFormat="1" ht="15" customHeight="1">
      <c r="B157" s="319"/>
      <c r="C157" s="346" t="s">
        <v>494</v>
      </c>
      <c r="D157" s="294"/>
      <c r="E157" s="294"/>
      <c r="F157" s="347" t="s">
        <v>473</v>
      </c>
      <c r="G157" s="294"/>
      <c r="H157" s="346" t="s">
        <v>507</v>
      </c>
      <c r="I157" s="346" t="s">
        <v>469</v>
      </c>
      <c r="J157" s="346">
        <v>50</v>
      </c>
      <c r="K157" s="342"/>
    </row>
    <row r="158" s="1" customFormat="1" ht="15" customHeight="1">
      <c r="B158" s="319"/>
      <c r="C158" s="346" t="s">
        <v>492</v>
      </c>
      <c r="D158" s="294"/>
      <c r="E158" s="294"/>
      <c r="F158" s="347" t="s">
        <v>473</v>
      </c>
      <c r="G158" s="294"/>
      <c r="H158" s="346" t="s">
        <v>507</v>
      </c>
      <c r="I158" s="346" t="s">
        <v>469</v>
      </c>
      <c r="J158" s="346">
        <v>50</v>
      </c>
      <c r="K158" s="342"/>
    </row>
    <row r="159" s="1" customFormat="1" ht="15" customHeight="1">
      <c r="B159" s="319"/>
      <c r="C159" s="346" t="s">
        <v>103</v>
      </c>
      <c r="D159" s="294"/>
      <c r="E159" s="294"/>
      <c r="F159" s="347" t="s">
        <v>467</v>
      </c>
      <c r="G159" s="294"/>
      <c r="H159" s="346" t="s">
        <v>529</v>
      </c>
      <c r="I159" s="346" t="s">
        <v>469</v>
      </c>
      <c r="J159" s="346" t="s">
        <v>530</v>
      </c>
      <c r="K159" s="342"/>
    </row>
    <row r="160" s="1" customFormat="1" ht="15" customHeight="1">
      <c r="B160" s="319"/>
      <c r="C160" s="346" t="s">
        <v>531</v>
      </c>
      <c r="D160" s="294"/>
      <c r="E160" s="294"/>
      <c r="F160" s="347" t="s">
        <v>467</v>
      </c>
      <c r="G160" s="294"/>
      <c r="H160" s="346" t="s">
        <v>532</v>
      </c>
      <c r="I160" s="346" t="s">
        <v>502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533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461</v>
      </c>
      <c r="D166" s="309"/>
      <c r="E166" s="309"/>
      <c r="F166" s="309" t="s">
        <v>462</v>
      </c>
      <c r="G166" s="351"/>
      <c r="H166" s="352" t="s">
        <v>53</v>
      </c>
      <c r="I166" s="352" t="s">
        <v>56</v>
      </c>
      <c r="J166" s="309" t="s">
        <v>463</v>
      </c>
      <c r="K166" s="286"/>
    </row>
    <row r="167" s="1" customFormat="1" ht="17.25" customHeight="1">
      <c r="B167" s="287"/>
      <c r="C167" s="311" t="s">
        <v>464</v>
      </c>
      <c r="D167" s="311"/>
      <c r="E167" s="311"/>
      <c r="F167" s="312" t="s">
        <v>465</v>
      </c>
      <c r="G167" s="353"/>
      <c r="H167" s="354"/>
      <c r="I167" s="354"/>
      <c r="J167" s="311" t="s">
        <v>466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470</v>
      </c>
      <c r="D169" s="294"/>
      <c r="E169" s="294"/>
      <c r="F169" s="317" t="s">
        <v>467</v>
      </c>
      <c r="G169" s="294"/>
      <c r="H169" s="294" t="s">
        <v>507</v>
      </c>
      <c r="I169" s="294" t="s">
        <v>469</v>
      </c>
      <c r="J169" s="294">
        <v>120</v>
      </c>
      <c r="K169" s="342"/>
    </row>
    <row r="170" s="1" customFormat="1" ht="15" customHeight="1">
      <c r="B170" s="319"/>
      <c r="C170" s="294" t="s">
        <v>516</v>
      </c>
      <c r="D170" s="294"/>
      <c r="E170" s="294"/>
      <c r="F170" s="317" t="s">
        <v>467</v>
      </c>
      <c r="G170" s="294"/>
      <c r="H170" s="294" t="s">
        <v>517</v>
      </c>
      <c r="I170" s="294" t="s">
        <v>469</v>
      </c>
      <c r="J170" s="294" t="s">
        <v>518</v>
      </c>
      <c r="K170" s="342"/>
    </row>
    <row r="171" s="1" customFormat="1" ht="15" customHeight="1">
      <c r="B171" s="319"/>
      <c r="C171" s="294" t="s">
        <v>415</v>
      </c>
      <c r="D171" s="294"/>
      <c r="E171" s="294"/>
      <c r="F171" s="317" t="s">
        <v>467</v>
      </c>
      <c r="G171" s="294"/>
      <c r="H171" s="294" t="s">
        <v>534</v>
      </c>
      <c r="I171" s="294" t="s">
        <v>469</v>
      </c>
      <c r="J171" s="294" t="s">
        <v>518</v>
      </c>
      <c r="K171" s="342"/>
    </row>
    <row r="172" s="1" customFormat="1" ht="15" customHeight="1">
      <c r="B172" s="319"/>
      <c r="C172" s="294" t="s">
        <v>472</v>
      </c>
      <c r="D172" s="294"/>
      <c r="E172" s="294"/>
      <c r="F172" s="317" t="s">
        <v>473</v>
      </c>
      <c r="G172" s="294"/>
      <c r="H172" s="294" t="s">
        <v>534</v>
      </c>
      <c r="I172" s="294" t="s">
        <v>469</v>
      </c>
      <c r="J172" s="294">
        <v>50</v>
      </c>
      <c r="K172" s="342"/>
    </row>
    <row r="173" s="1" customFormat="1" ht="15" customHeight="1">
      <c r="B173" s="319"/>
      <c r="C173" s="294" t="s">
        <v>475</v>
      </c>
      <c r="D173" s="294"/>
      <c r="E173" s="294"/>
      <c r="F173" s="317" t="s">
        <v>467</v>
      </c>
      <c r="G173" s="294"/>
      <c r="H173" s="294" t="s">
        <v>534</v>
      </c>
      <c r="I173" s="294" t="s">
        <v>477</v>
      </c>
      <c r="J173" s="294"/>
      <c r="K173" s="342"/>
    </row>
    <row r="174" s="1" customFormat="1" ht="15" customHeight="1">
      <c r="B174" s="319"/>
      <c r="C174" s="294" t="s">
        <v>486</v>
      </c>
      <c r="D174" s="294"/>
      <c r="E174" s="294"/>
      <c r="F174" s="317" t="s">
        <v>473</v>
      </c>
      <c r="G174" s="294"/>
      <c r="H174" s="294" t="s">
        <v>534</v>
      </c>
      <c r="I174" s="294" t="s">
        <v>469</v>
      </c>
      <c r="J174" s="294">
        <v>50</v>
      </c>
      <c r="K174" s="342"/>
    </row>
    <row r="175" s="1" customFormat="1" ht="15" customHeight="1">
      <c r="B175" s="319"/>
      <c r="C175" s="294" t="s">
        <v>494</v>
      </c>
      <c r="D175" s="294"/>
      <c r="E175" s="294"/>
      <c r="F175" s="317" t="s">
        <v>473</v>
      </c>
      <c r="G175" s="294"/>
      <c r="H175" s="294" t="s">
        <v>534</v>
      </c>
      <c r="I175" s="294" t="s">
        <v>469</v>
      </c>
      <c r="J175" s="294">
        <v>50</v>
      </c>
      <c r="K175" s="342"/>
    </row>
    <row r="176" s="1" customFormat="1" ht="15" customHeight="1">
      <c r="B176" s="319"/>
      <c r="C176" s="294" t="s">
        <v>492</v>
      </c>
      <c r="D176" s="294"/>
      <c r="E176" s="294"/>
      <c r="F176" s="317" t="s">
        <v>473</v>
      </c>
      <c r="G176" s="294"/>
      <c r="H176" s="294" t="s">
        <v>534</v>
      </c>
      <c r="I176" s="294" t="s">
        <v>469</v>
      </c>
      <c r="J176" s="294">
        <v>50</v>
      </c>
      <c r="K176" s="342"/>
    </row>
    <row r="177" s="1" customFormat="1" ht="15" customHeight="1">
      <c r="B177" s="319"/>
      <c r="C177" s="294" t="s">
        <v>117</v>
      </c>
      <c r="D177" s="294"/>
      <c r="E177" s="294"/>
      <c r="F177" s="317" t="s">
        <v>467</v>
      </c>
      <c r="G177" s="294"/>
      <c r="H177" s="294" t="s">
        <v>535</v>
      </c>
      <c r="I177" s="294" t="s">
        <v>536</v>
      </c>
      <c r="J177" s="294"/>
      <c r="K177" s="342"/>
    </row>
    <row r="178" s="1" customFormat="1" ht="15" customHeight="1">
      <c r="B178" s="319"/>
      <c r="C178" s="294" t="s">
        <v>56</v>
      </c>
      <c r="D178" s="294"/>
      <c r="E178" s="294"/>
      <c r="F178" s="317" t="s">
        <v>467</v>
      </c>
      <c r="G178" s="294"/>
      <c r="H178" s="294" t="s">
        <v>537</v>
      </c>
      <c r="I178" s="294" t="s">
        <v>538</v>
      </c>
      <c r="J178" s="294">
        <v>1</v>
      </c>
      <c r="K178" s="342"/>
    </row>
    <row r="179" s="1" customFormat="1" ht="15" customHeight="1">
      <c r="B179" s="319"/>
      <c r="C179" s="294" t="s">
        <v>52</v>
      </c>
      <c r="D179" s="294"/>
      <c r="E179" s="294"/>
      <c r="F179" s="317" t="s">
        <v>467</v>
      </c>
      <c r="G179" s="294"/>
      <c r="H179" s="294" t="s">
        <v>539</v>
      </c>
      <c r="I179" s="294" t="s">
        <v>469</v>
      </c>
      <c r="J179" s="294">
        <v>20</v>
      </c>
      <c r="K179" s="342"/>
    </row>
    <row r="180" s="1" customFormat="1" ht="15" customHeight="1">
      <c r="B180" s="319"/>
      <c r="C180" s="294" t="s">
        <v>53</v>
      </c>
      <c r="D180" s="294"/>
      <c r="E180" s="294"/>
      <c r="F180" s="317" t="s">
        <v>467</v>
      </c>
      <c r="G180" s="294"/>
      <c r="H180" s="294" t="s">
        <v>540</v>
      </c>
      <c r="I180" s="294" t="s">
        <v>469</v>
      </c>
      <c r="J180" s="294">
        <v>255</v>
      </c>
      <c r="K180" s="342"/>
    </row>
    <row r="181" s="1" customFormat="1" ht="15" customHeight="1">
      <c r="B181" s="319"/>
      <c r="C181" s="294" t="s">
        <v>118</v>
      </c>
      <c r="D181" s="294"/>
      <c r="E181" s="294"/>
      <c r="F181" s="317" t="s">
        <v>467</v>
      </c>
      <c r="G181" s="294"/>
      <c r="H181" s="294" t="s">
        <v>431</v>
      </c>
      <c r="I181" s="294" t="s">
        <v>469</v>
      </c>
      <c r="J181" s="294">
        <v>10</v>
      </c>
      <c r="K181" s="342"/>
    </row>
    <row r="182" s="1" customFormat="1" ht="15" customHeight="1">
      <c r="B182" s="319"/>
      <c r="C182" s="294" t="s">
        <v>119</v>
      </c>
      <c r="D182" s="294"/>
      <c r="E182" s="294"/>
      <c r="F182" s="317" t="s">
        <v>467</v>
      </c>
      <c r="G182" s="294"/>
      <c r="H182" s="294" t="s">
        <v>541</v>
      </c>
      <c r="I182" s="294" t="s">
        <v>502</v>
      </c>
      <c r="J182" s="294"/>
      <c r="K182" s="342"/>
    </row>
    <row r="183" s="1" customFormat="1" ht="15" customHeight="1">
      <c r="B183" s="319"/>
      <c r="C183" s="294" t="s">
        <v>542</v>
      </c>
      <c r="D183" s="294"/>
      <c r="E183" s="294"/>
      <c r="F183" s="317" t="s">
        <v>467</v>
      </c>
      <c r="G183" s="294"/>
      <c r="H183" s="294" t="s">
        <v>543</v>
      </c>
      <c r="I183" s="294" t="s">
        <v>502</v>
      </c>
      <c r="J183" s="294"/>
      <c r="K183" s="342"/>
    </row>
    <row r="184" s="1" customFormat="1" ht="15" customHeight="1">
      <c r="B184" s="319"/>
      <c r="C184" s="294" t="s">
        <v>531</v>
      </c>
      <c r="D184" s="294"/>
      <c r="E184" s="294"/>
      <c r="F184" s="317" t="s">
        <v>467</v>
      </c>
      <c r="G184" s="294"/>
      <c r="H184" s="294" t="s">
        <v>544</v>
      </c>
      <c r="I184" s="294" t="s">
        <v>502</v>
      </c>
      <c r="J184" s="294"/>
      <c r="K184" s="342"/>
    </row>
    <row r="185" s="1" customFormat="1" ht="15" customHeight="1">
      <c r="B185" s="319"/>
      <c r="C185" s="294" t="s">
        <v>121</v>
      </c>
      <c r="D185" s="294"/>
      <c r="E185" s="294"/>
      <c r="F185" s="317" t="s">
        <v>473</v>
      </c>
      <c r="G185" s="294"/>
      <c r="H185" s="294" t="s">
        <v>545</v>
      </c>
      <c r="I185" s="294" t="s">
        <v>469</v>
      </c>
      <c r="J185" s="294">
        <v>50</v>
      </c>
      <c r="K185" s="342"/>
    </row>
    <row r="186" s="1" customFormat="1" ht="15" customHeight="1">
      <c r="B186" s="319"/>
      <c r="C186" s="294" t="s">
        <v>546</v>
      </c>
      <c r="D186" s="294"/>
      <c r="E186" s="294"/>
      <c r="F186" s="317" t="s">
        <v>473</v>
      </c>
      <c r="G186" s="294"/>
      <c r="H186" s="294" t="s">
        <v>547</v>
      </c>
      <c r="I186" s="294" t="s">
        <v>548</v>
      </c>
      <c r="J186" s="294"/>
      <c r="K186" s="342"/>
    </row>
    <row r="187" s="1" customFormat="1" ht="15" customHeight="1">
      <c r="B187" s="319"/>
      <c r="C187" s="294" t="s">
        <v>549</v>
      </c>
      <c r="D187" s="294"/>
      <c r="E187" s="294"/>
      <c r="F187" s="317" t="s">
        <v>473</v>
      </c>
      <c r="G187" s="294"/>
      <c r="H187" s="294" t="s">
        <v>550</v>
      </c>
      <c r="I187" s="294" t="s">
        <v>548</v>
      </c>
      <c r="J187" s="294"/>
      <c r="K187" s="342"/>
    </row>
    <row r="188" s="1" customFormat="1" ht="15" customHeight="1">
      <c r="B188" s="319"/>
      <c r="C188" s="294" t="s">
        <v>551</v>
      </c>
      <c r="D188" s="294"/>
      <c r="E188" s="294"/>
      <c r="F188" s="317" t="s">
        <v>473</v>
      </c>
      <c r="G188" s="294"/>
      <c r="H188" s="294" t="s">
        <v>552</v>
      </c>
      <c r="I188" s="294" t="s">
        <v>548</v>
      </c>
      <c r="J188" s="294"/>
      <c r="K188" s="342"/>
    </row>
    <row r="189" s="1" customFormat="1" ht="15" customHeight="1">
      <c r="B189" s="319"/>
      <c r="C189" s="355" t="s">
        <v>553</v>
      </c>
      <c r="D189" s="294"/>
      <c r="E189" s="294"/>
      <c r="F189" s="317" t="s">
        <v>473</v>
      </c>
      <c r="G189" s="294"/>
      <c r="H189" s="294" t="s">
        <v>554</v>
      </c>
      <c r="I189" s="294" t="s">
        <v>555</v>
      </c>
      <c r="J189" s="356" t="s">
        <v>556</v>
      </c>
      <c r="K189" s="342"/>
    </row>
    <row r="190" s="17" customFormat="1" ht="15" customHeight="1">
      <c r="B190" s="357"/>
      <c r="C190" s="358" t="s">
        <v>557</v>
      </c>
      <c r="D190" s="359"/>
      <c r="E190" s="359"/>
      <c r="F190" s="360" t="s">
        <v>473</v>
      </c>
      <c r="G190" s="359"/>
      <c r="H190" s="359" t="s">
        <v>558</v>
      </c>
      <c r="I190" s="359" t="s">
        <v>555</v>
      </c>
      <c r="J190" s="361" t="s">
        <v>556</v>
      </c>
      <c r="K190" s="362"/>
    </row>
    <row r="191" s="1" customFormat="1" ht="15" customHeight="1">
      <c r="B191" s="319"/>
      <c r="C191" s="355" t="s">
        <v>41</v>
      </c>
      <c r="D191" s="294"/>
      <c r="E191" s="294"/>
      <c r="F191" s="317" t="s">
        <v>467</v>
      </c>
      <c r="G191" s="294"/>
      <c r="H191" s="291" t="s">
        <v>559</v>
      </c>
      <c r="I191" s="294" t="s">
        <v>560</v>
      </c>
      <c r="J191" s="294"/>
      <c r="K191" s="342"/>
    </row>
    <row r="192" s="1" customFormat="1" ht="15" customHeight="1">
      <c r="B192" s="319"/>
      <c r="C192" s="355" t="s">
        <v>561</v>
      </c>
      <c r="D192" s="294"/>
      <c r="E192" s="294"/>
      <c r="F192" s="317" t="s">
        <v>467</v>
      </c>
      <c r="G192" s="294"/>
      <c r="H192" s="294" t="s">
        <v>562</v>
      </c>
      <c r="I192" s="294" t="s">
        <v>502</v>
      </c>
      <c r="J192" s="294"/>
      <c r="K192" s="342"/>
    </row>
    <row r="193" s="1" customFormat="1" ht="15" customHeight="1">
      <c r="B193" s="319"/>
      <c r="C193" s="355" t="s">
        <v>563</v>
      </c>
      <c r="D193" s="294"/>
      <c r="E193" s="294"/>
      <c r="F193" s="317" t="s">
        <v>467</v>
      </c>
      <c r="G193" s="294"/>
      <c r="H193" s="294" t="s">
        <v>564</v>
      </c>
      <c r="I193" s="294" t="s">
        <v>502</v>
      </c>
      <c r="J193" s="294"/>
      <c r="K193" s="342"/>
    </row>
    <row r="194" s="1" customFormat="1" ht="15" customHeight="1">
      <c r="B194" s="319"/>
      <c r="C194" s="355" t="s">
        <v>565</v>
      </c>
      <c r="D194" s="294"/>
      <c r="E194" s="294"/>
      <c r="F194" s="317" t="s">
        <v>473</v>
      </c>
      <c r="G194" s="294"/>
      <c r="H194" s="294" t="s">
        <v>566</v>
      </c>
      <c r="I194" s="294" t="s">
        <v>502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567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568</v>
      </c>
      <c r="D201" s="364"/>
      <c r="E201" s="364"/>
      <c r="F201" s="364" t="s">
        <v>569</v>
      </c>
      <c r="G201" s="365"/>
      <c r="H201" s="364" t="s">
        <v>570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560</v>
      </c>
      <c r="D203" s="294"/>
      <c r="E203" s="294"/>
      <c r="F203" s="317" t="s">
        <v>42</v>
      </c>
      <c r="G203" s="294"/>
      <c r="H203" s="294" t="s">
        <v>571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43</v>
      </c>
      <c r="G204" s="294"/>
      <c r="H204" s="294" t="s">
        <v>572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46</v>
      </c>
      <c r="G205" s="294"/>
      <c r="H205" s="294" t="s">
        <v>573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44</v>
      </c>
      <c r="G206" s="294"/>
      <c r="H206" s="294" t="s">
        <v>574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45</v>
      </c>
      <c r="G207" s="294"/>
      <c r="H207" s="294" t="s">
        <v>575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514</v>
      </c>
      <c r="D209" s="294"/>
      <c r="E209" s="294"/>
      <c r="F209" s="317" t="s">
        <v>78</v>
      </c>
      <c r="G209" s="294"/>
      <c r="H209" s="294" t="s">
        <v>576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412</v>
      </c>
      <c r="G210" s="294"/>
      <c r="H210" s="294" t="s">
        <v>413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410</v>
      </c>
      <c r="G211" s="294"/>
      <c r="H211" s="294" t="s">
        <v>577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90</v>
      </c>
      <c r="G212" s="355"/>
      <c r="H212" s="346" t="s">
        <v>414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349</v>
      </c>
      <c r="G213" s="355"/>
      <c r="H213" s="346" t="s">
        <v>578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538</v>
      </c>
      <c r="D215" s="294"/>
      <c r="E215" s="294"/>
      <c r="F215" s="317">
        <v>1</v>
      </c>
      <c r="G215" s="355"/>
      <c r="H215" s="346" t="s">
        <v>579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580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581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582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DESKTOP-JCK6SLS\Uzivatel</dc:creator>
  <cp:lastModifiedBy>DESKTOP-JCK6SLS\Uzivatel</cp:lastModifiedBy>
  <dcterms:created xsi:type="dcterms:W3CDTF">2025-08-11T15:45:18Z</dcterms:created>
  <dcterms:modified xsi:type="dcterms:W3CDTF">2025-08-11T15:45:22Z</dcterms:modified>
</cp:coreProperties>
</file>