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Client\O$\ORM\Společné projekty\Nástavba MŠ a SPC Demlova 28\Fotodokumentace\"/>
    </mc:Choice>
  </mc:AlternateContent>
  <bookViews>
    <workbookView xWindow="0" yWindow="0" windowWidth="0" windowHeight="0"/>
  </bookViews>
  <sheets>
    <sheet name="Rekapitulace stavby" sheetId="1" r:id="rId1"/>
    <sheet name="SO 06 - Inventář nástav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06 - Inventář nástavby...'!$C$115:$K$118</definedName>
    <definedName name="_xlnm.Print_Area" localSheetId="1">'SO 06 - Inventář nástavby...'!$C$4:$J$76,'SO 06 - Inventář nástavby...'!$C$82:$J$97,'SO 06 - Inventář nástavby...'!$C$103:$K$118</definedName>
    <definedName name="_xlnm.Print_Titles" localSheetId="1">'SO 06 - Inventář nástavby...'!$115:$115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18"/>
  <c r="BH118"/>
  <c r="BG118"/>
  <c r="BF118"/>
  <c r="T118"/>
  <c r="R118"/>
  <c r="P118"/>
  <c r="BI117"/>
  <c r="BH117"/>
  <c r="BG117"/>
  <c r="BF117"/>
  <c r="T117"/>
  <c r="R117"/>
  <c r="P117"/>
  <c r="J113"/>
  <c r="J112"/>
  <c r="F112"/>
  <c r="F110"/>
  <c r="E108"/>
  <c r="J92"/>
  <c r="J91"/>
  <c r="F91"/>
  <c r="F89"/>
  <c r="E87"/>
  <c r="J18"/>
  <c r="E18"/>
  <c r="F113"/>
  <c r="J17"/>
  <c r="J12"/>
  <c r="J110"/>
  <c r="E7"/>
  <c r="E106"/>
  <c i="1" r="L90"/>
  <c r="AM90"/>
  <c r="AM89"/>
  <c r="L89"/>
  <c r="AM87"/>
  <c r="L87"/>
  <c r="L85"/>
  <c r="L84"/>
  <c i="2" r="J118"/>
  <c r="BK117"/>
  <c r="F34"/>
  <c r="BK118"/>
  <c r="J117"/>
  <c i="1" r="AS94"/>
  <c i="2" l="1" r="BK116"/>
  <c r="J116"/>
  <c r="P116"/>
  <c i="1" r="AU95"/>
  <c i="2" r="R116"/>
  <c r="T116"/>
  <c r="E85"/>
  <c r="J89"/>
  <c r="F92"/>
  <c r="BE117"/>
  <c r="BE118"/>
  <c i="1" r="BA95"/>
  <c i="2" r="J30"/>
  <c i="1" r="AU94"/>
  <c i="2" r="F35"/>
  <c i="1" r="BB95"/>
  <c r="BB94"/>
  <c r="W31"/>
  <c i="2" r="F36"/>
  <c i="1" r="BC95"/>
  <c r="BC94"/>
  <c r="W32"/>
  <c r="BA94"/>
  <c r="W30"/>
  <c i="2" r="J34"/>
  <c i="1" r="AW95"/>
  <c i="2" r="F37"/>
  <c i="1" r="BD95"/>
  <c r="BD94"/>
  <c r="W33"/>
  <c l="1" r="AG95"/>
  <c i="2" r="J96"/>
  <c i="1" r="AG94"/>
  <c r="AK26"/>
  <c r="AW94"/>
  <c r="AK30"/>
  <c r="AX94"/>
  <c r="AY94"/>
  <c i="2" r="F33"/>
  <c i="1" r="AZ95"/>
  <c r="AZ94"/>
  <c r="W29"/>
  <c i="2" r="J33"/>
  <c i="1" r="AV95"/>
  <c r="AT95"/>
  <c r="AN95"/>
  <c i="2" l="1" r="J39"/>
  <c i="1"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<sst xmlns="http://schemas.openxmlformats.org/spreadsheetml/2006/main">
  <si>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</si>
  <si>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</si>
  <si>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</si>
  <si>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</si>
  <si>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</si>
  <si>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{e6382661-611f-400d-b8e6-6a09b097b3e9}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</si>
  <si>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</si>
  <si>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</si>
  <si>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</si>
  <si>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</si>
  <si>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</si>
  <si>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</si>
  <si>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</si>
  <si>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</si>
  <si>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2024/01(1)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</si>
  <si>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</si>
  <si>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</si>
  <si>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Nástavba budovy MŠ a SPC Demlova 28, Jihlava - inventář</t>
  </si>
  <si>
    <t>KSO:</t>
  </si>
  <si>
    <t>CC-CZ:</t>
  </si>
  <si>
    <t>Místo:</t>
  </si>
  <si>
    <t>k. ú. Jihlava</t>
  </si>
  <si>
    <t>Datum:</t>
  </si>
  <si>
    <t>2.5.2024</t>
  </si>
  <si>
    <t>Zadavatel:</t>
  </si>
  <si>
    <t>IČ:</t>
  </si>
  <si>
    <t>00286010</t>
  </si>
  <si>
    <t>Statutární město Jihlava</t>
  </si>
  <si>
    <t>DIČ:</t>
  </si>
  <si>
    <t>CZ00286010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</si>
  <si>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</si>
  <si>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</si>
  <si>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</si>
  <si>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</si>
  <si>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</si>
  <si>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</si>
  <si>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</si>
  <si>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</si>
  <si>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</si>
  <si>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</si>
  <si>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</si>
  <si>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</si>
  <si>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</si>
  <si>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</si>
  <si>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</si>
  <si>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</si>
  <si>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</si>
  <si>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</si>
  <si>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</si>
  <si>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</si>
  <si>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</si>
  <si>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</si>
  <si>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</si>
  <si>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</si>
  <si>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</si>
  <si>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</si>
  <si>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</si>
  <si>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</si>
  <si>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</si>
  <si>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</si>
  <si>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</si>
  <si>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</si>
  <si>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</si>
  <si>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</si>
  <si>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</si>
  <si>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</si>
  <si>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</si>
  <si>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</si>
  <si>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</si>
  <si>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</si>
  <si>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</si>
  <si>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</si>
  <si>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</si>
  <si>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</si>
  <si>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</si>
  <si>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</si>
  <si>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</si>
  <si>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</si>
  <si>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</si>
  <si>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</si>
  <si>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</si>
  <si>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</si>
  <si>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06</t>
  </si>
  <si>
    <t>Inventář nástavby -ICT</t>
  </si>
  <si>
    <t>STA</t>
  </si>
  <si>
    <t>1</t>
  </si>
  <si>
    <t>{f96bad5a-dd89-4cc8-9789-0320c460c622}</t>
  </si>
  <si>
    <t>2</t>
  </si>
  <si>
    <t>KRYCÍ LIST SOUPISU PRACÍ</t>
  </si>
  <si>
    <t>Objekt:</t>
  </si>
  <si>
    <t>SO 06 - Inventář nástavby -ICT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</si>
  <si>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</si>
  <si>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</si>
  <si>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</si>
  <si>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</si>
  <si>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</si>
  <si>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</si>
  <si>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</si>
  <si>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</si>
  <si>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</si>
  <si>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</si>
  <si>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</si>
  <si>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</si>
  <si>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</si>
  <si>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</si>
  <si>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</si>
  <si>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</si>
  <si>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</si>
  <si>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</si>
  <si>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</si>
  <si>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R16</t>
  </si>
  <si>
    <t>Interaktivní dotykový displej 86“ - viz technická specifikace, příloha č.4 zadávací dokumentace</t>
  </si>
  <si>
    <t>soubor</t>
  </si>
  <si>
    <t>16</t>
  </si>
  <si>
    <t>ROZPOCET</t>
  </si>
  <si>
    <t>-1546482447</t>
  </si>
  <si>
    <t>R17</t>
  </si>
  <si>
    <t xml:space="preserve">Multifunkční kopírka - kopírování, tisk, skenování, fax, e-mail,  tisk barevný, formát A3  - viz technická specifikace, příloha č.4 zadávací dokumentace</t>
  </si>
  <si>
    <t>-1008512011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</si>
</sst>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26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27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28</v>
      </c>
      <c r="AL11" s="16"/>
      <c r="AM11" s="16"/>
      <c r="AN11" s="21" t="s">
        <v>29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30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31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31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28</v>
      </c>
      <c r="AL14" s="16"/>
      <c r="AM14" s="16"/>
      <c r="AN14" s="28" t="s">
        <v>31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32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33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28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34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35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33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28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34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38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39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40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41</v>
      </c>
      <c r="E29" s="41"/>
      <c r="F29" s="26" t="s">
        <v>42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43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44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45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46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50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51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52</v>
      </c>
      <c r="AI60" s="36"/>
      <c r="AJ60" s="36"/>
      <c r="AK60" s="36"/>
      <c r="AL60" s="36"/>
      <c r="AM60" s="58" t="s">
        <v>53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55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52</v>
      </c>
      <c r="AI75" s="36"/>
      <c r="AJ75" s="36"/>
      <c r="AK75" s="36"/>
      <c r="AL75" s="36"/>
      <c r="AM75" s="58" t="s">
        <v>53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2024/01(1)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Nástavba budovy MŠ a SPC Demlova 28, Jihlava - inventář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>k. ú. Jihlava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2.5.2024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>Statutární město Jihlava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32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57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30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35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58</v>
      </c>
      <c r="D92" s="88"/>
      <c r="E92" s="88"/>
      <c r="F92" s="88"/>
      <c r="G92" s="88"/>
      <c r="H92" s="89"/>
      <c r="I92" s="90" t="s">
        <v>59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60</v>
      </c>
      <c r="AH92" s="88"/>
      <c r="AI92" s="88"/>
      <c r="AJ92" s="88"/>
      <c r="AK92" s="88"/>
      <c r="AL92" s="88"/>
      <c r="AM92" s="88"/>
      <c r="AN92" s="90" t="s">
        <v>61</v>
      </c>
      <c r="AO92" s="88"/>
      <c r="AP92" s="92"/>
      <c r="AQ92" s="93" t="s">
        <v>62</v>
      </c>
      <c r="AR92" s="38"/>
      <c r="AS92" s="94" t="s">
        <v>63</v>
      </c>
      <c r="AT92" s="95" t="s">
        <v>64</v>
      </c>
      <c r="AU92" s="95" t="s">
        <v>65</v>
      </c>
      <c r="AV92" s="95" t="s">
        <v>66</v>
      </c>
      <c r="AW92" s="95" t="s">
        <v>67</v>
      </c>
      <c r="AX92" s="95" t="s">
        <v>68</v>
      </c>
      <c r="AY92" s="95" t="s">
        <v>69</v>
      </c>
      <c r="AZ92" s="95" t="s">
        <v>70</v>
      </c>
      <c r="BA92" s="95" t="s">
        <v>71</v>
      </c>
      <c r="BB92" s="95" t="s">
        <v>72</v>
      </c>
      <c r="BC92" s="95" t="s">
        <v>73</v>
      </c>
      <c r="BD92" s="96" t="s">
        <v>74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75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76</v>
      </c>
      <c r="BT94" s="111" t="s">
        <v>77</v>
      </c>
      <c r="BU94" s="112" t="s">
        <v>78</v>
      </c>
      <c r="BV94" s="111" t="s">
        <v>79</v>
      </c>
      <c r="BW94" s="111" t="s">
        <v>5</v>
      </c>
      <c r="BX94" s="111" t="s">
        <v>80</v>
      </c>
      <c r="CL94" s="111" t="s">
        <v>1</v>
      </c>
    </row>
    <row r="95" s="7" customFormat="1" ht="16.5" customHeight="1">
      <c r="A95" s="113" t="s">
        <v>81</v>
      </c>
      <c r="B95" s="114"/>
      <c r="C95" s="115"/>
      <c r="D95" s="116" t="s">
        <v>82</v>
      </c>
      <c r="E95" s="116"/>
      <c r="F95" s="116"/>
      <c r="G95" s="116"/>
      <c r="H95" s="116"/>
      <c r="I95" s="117"/>
      <c r="J95" s="116" t="s">
        <v>83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'SO 06 - Inventář nástavby...'!J30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84</v>
      </c>
      <c r="AR95" s="120"/>
      <c r="AS95" s="121">
        <v>0</v>
      </c>
      <c r="AT95" s="122">
        <f>ROUND(SUM(AV95:AW95),2)</f>
        <v>0</v>
      </c>
      <c r="AU95" s="123">
        <f>'SO 06 - Inventář nástavby...'!P116</f>
        <v>0</v>
      </c>
      <c r="AV95" s="122">
        <f>'SO 06 - Inventář nástavby...'!J33</f>
        <v>0</v>
      </c>
      <c r="AW95" s="122">
        <f>'SO 06 - Inventář nástavby...'!J34</f>
        <v>0</v>
      </c>
      <c r="AX95" s="122">
        <f>'SO 06 - Inventář nástavby...'!J35</f>
        <v>0</v>
      </c>
      <c r="AY95" s="122">
        <f>'SO 06 - Inventář nástavby...'!J36</f>
        <v>0</v>
      </c>
      <c r="AZ95" s="122">
        <f>'SO 06 - Inventář nástavby...'!F33</f>
        <v>0</v>
      </c>
      <c r="BA95" s="122">
        <f>'SO 06 - Inventář nástavby...'!F34</f>
        <v>0</v>
      </c>
      <c r="BB95" s="122">
        <f>'SO 06 - Inventář nástavby...'!F35</f>
        <v>0</v>
      </c>
      <c r="BC95" s="122">
        <f>'SO 06 - Inventář nástavby...'!F36</f>
        <v>0</v>
      </c>
      <c r="BD95" s="124">
        <f>'SO 06 - Inventář nástavby...'!F37</f>
        <v>0</v>
      </c>
      <c r="BE95" s="7"/>
      <c r="BT95" s="125" t="s">
        <v>85</v>
      </c>
      <c r="BV95" s="125" t="s">
        <v>79</v>
      </c>
      <c r="BW95" s="125" t="s">
        <v>86</v>
      </c>
      <c r="BX95" s="125" t="s">
        <v>5</v>
      </c>
      <c r="CL95" s="125" t="s">
        <v>1</v>
      </c>
      <c r="CM95" s="125" t="s">
        <v>87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6U+Kl4fAxfO7ovYseajc5boeTTNeYt51UkYBPdd0N9+P1IIBdYWiFMx2zr4PMYZpjf8b+twRkeMtS4mRKFlUNQ==" hashValue="MbKbUrehLApDXqOO3ErZO82SkJn/+diJgmbeZsgkJ0DOfw83a5sGh3xEiZJsRKjsYdZjePvC7U6xuQXhLFXFZ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06 - Inventář nástav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86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4"/>
      <c r="AT3" s="11" t="s">
        <v>87</v>
      </c>
    </row>
    <row r="4" s="1" customFormat="1" ht="24.96" customHeight="1">
      <c r="B4" s="14"/>
      <c r="D4" s="128" t="s">
        <v>88</v>
      </c>
      <c r="L4" s="14"/>
      <c r="M4" s="129" t="s">
        <v>10</v>
      </c>
      <c r="AT4" s="11" t="s">
        <v>4</v>
      </c>
    </row>
    <row r="5" s="1" customFormat="1" ht="6.96" customHeight="1">
      <c r="B5" s="14"/>
      <c r="L5" s="14"/>
    </row>
    <row r="6" s="1" customFormat="1" ht="12" customHeight="1">
      <c r="B6" s="14"/>
      <c r="D6" s="130" t="s">
        <v>16</v>
      </c>
      <c r="L6" s="14"/>
    </row>
    <row r="7" s="1" customFormat="1" ht="16.5" customHeight="1">
      <c r="B7" s="14"/>
      <c r="E7" s="131" t="str">
        <f>'Rekapitulace stavby'!K6</f>
        <v>Nástavba budovy MŠ a SPC Demlova 28, Jihlava - inventář</v>
      </c>
      <c r="F7" s="130"/>
      <c r="G7" s="130"/>
      <c r="H7" s="130"/>
      <c r="L7" s="14"/>
    </row>
    <row r="8" s="2" customFormat="1" ht="12" customHeight="1">
      <c r="A8" s="32"/>
      <c r="B8" s="38"/>
      <c r="C8" s="32"/>
      <c r="D8" s="130" t="s">
        <v>89</v>
      </c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2" t="s">
        <v>90</v>
      </c>
      <c r="F9" s="32"/>
      <c r="G9" s="32"/>
      <c r="H9" s="32"/>
      <c r="I9" s="32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0" t="s">
        <v>18</v>
      </c>
      <c r="E11" s="32"/>
      <c r="F11" s="133" t="s">
        <v>1</v>
      </c>
      <c r="G11" s="32"/>
      <c r="H11" s="32"/>
      <c r="I11" s="130" t="s">
        <v>19</v>
      </c>
      <c r="J11" s="133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0" t="s">
        <v>20</v>
      </c>
      <c r="E12" s="32"/>
      <c r="F12" s="133" t="s">
        <v>21</v>
      </c>
      <c r="G12" s="32"/>
      <c r="H12" s="32"/>
      <c r="I12" s="130" t="s">
        <v>22</v>
      </c>
      <c r="J12" s="134" t="str">
        <f>'Rekapitulace stavby'!AN8</f>
        <v>2.5.2024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0" t="s">
        <v>24</v>
      </c>
      <c r="E14" s="32"/>
      <c r="F14" s="32"/>
      <c r="G14" s="32"/>
      <c r="H14" s="32"/>
      <c r="I14" s="130" t="s">
        <v>25</v>
      </c>
      <c r="J14" s="133" t="s">
        <v>26</v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3" t="s">
        <v>27</v>
      </c>
      <c r="F15" s="32"/>
      <c r="G15" s="32"/>
      <c r="H15" s="32"/>
      <c r="I15" s="130" t="s">
        <v>28</v>
      </c>
      <c r="J15" s="133" t="s">
        <v>29</v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0" t="s">
        <v>30</v>
      </c>
      <c r="E17" s="32"/>
      <c r="F17" s="32"/>
      <c r="G17" s="32"/>
      <c r="H17" s="32"/>
      <c r="I17" s="130" t="s">
        <v>25</v>
      </c>
      <c r="J17" s="27" t="str">
        <f>'Rekapitulace stavby'!AN13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27" t="str">
        <f>'Rekapitulace stavby'!E14</f>
        <v>Vyplň údaj</v>
      </c>
      <c r="F18" s="133"/>
      <c r="G18" s="133"/>
      <c r="H18" s="133"/>
      <c r="I18" s="130" t="s">
        <v>28</v>
      </c>
      <c r="J18" s="27" t="str">
        <f>'Rekapitulace stavby'!AN14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0" t="s">
        <v>32</v>
      </c>
      <c r="E20" s="32"/>
      <c r="F20" s="32"/>
      <c r="G20" s="32"/>
      <c r="H20" s="32"/>
      <c r="I20" s="130" t="s">
        <v>25</v>
      </c>
      <c r="J20" s="133" t="s">
        <v>1</v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3" t="s">
        <v>33</v>
      </c>
      <c r="F21" s="32"/>
      <c r="G21" s="32"/>
      <c r="H21" s="32"/>
      <c r="I21" s="130" t="s">
        <v>28</v>
      </c>
      <c r="J21" s="133" t="s">
        <v>1</v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0" t="s">
        <v>35</v>
      </c>
      <c r="E23" s="32"/>
      <c r="F23" s="32"/>
      <c r="G23" s="32"/>
      <c r="H23" s="32"/>
      <c r="I23" s="130" t="s">
        <v>25</v>
      </c>
      <c r="J23" s="133" t="s">
        <v>1</v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3" t="s">
        <v>33</v>
      </c>
      <c r="F24" s="32"/>
      <c r="G24" s="32"/>
      <c r="H24" s="32"/>
      <c r="I24" s="130" t="s">
        <v>28</v>
      </c>
      <c r="J24" s="133" t="s">
        <v>1</v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0" t="s">
        <v>36</v>
      </c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9"/>
      <c r="E29" s="139"/>
      <c r="F29" s="139"/>
      <c r="G29" s="139"/>
      <c r="H29" s="139"/>
      <c r="I29" s="139"/>
      <c r="J29" s="139"/>
      <c r="K29" s="139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40" t="s">
        <v>37</v>
      </c>
      <c r="E30" s="32"/>
      <c r="F30" s="32"/>
      <c r="G30" s="32"/>
      <c r="H30" s="32"/>
      <c r="I30" s="32"/>
      <c r="J30" s="14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9"/>
      <c r="E31" s="139"/>
      <c r="F31" s="139"/>
      <c r="G31" s="139"/>
      <c r="H31" s="139"/>
      <c r="I31" s="139"/>
      <c r="J31" s="139"/>
      <c r="K31" s="139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2" t="s">
        <v>39</v>
      </c>
      <c r="G32" s="32"/>
      <c r="H32" s="32"/>
      <c r="I32" s="142" t="s">
        <v>38</v>
      </c>
      <c r="J32" s="142" t="s">
        <v>40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3" t="s">
        <v>41</v>
      </c>
      <c r="E33" s="130" t="s">
        <v>42</v>
      </c>
      <c r="F33" s="144">
        <f>ROUND((SUM(BE116:BE118)),  2)</f>
        <v>0</v>
      </c>
      <c r="G33" s="32"/>
      <c r="H33" s="32"/>
      <c r="I33" s="145">
        <v>0.20999999999999999</v>
      </c>
      <c r="J33" s="144">
        <f>ROUND(((SUM(BE116:BE118))*I33),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0" t="s">
        <v>43</v>
      </c>
      <c r="F34" s="144">
        <f>ROUND((SUM(BF116:BF118)),  2)</f>
        <v>0</v>
      </c>
      <c r="G34" s="32"/>
      <c r="H34" s="32"/>
      <c r="I34" s="145">
        <v>0.12</v>
      </c>
      <c r="J34" s="144">
        <f>ROUND(((SUM(BF116:BF118))*I34),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0" t="s">
        <v>44</v>
      </c>
      <c r="F35" s="144">
        <f>ROUND((SUM(BG116:BG118)),  2)</f>
        <v>0</v>
      </c>
      <c r="G35" s="32"/>
      <c r="H35" s="32"/>
      <c r="I35" s="145">
        <v>0.20999999999999999</v>
      </c>
      <c r="J35" s="144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0" t="s">
        <v>45</v>
      </c>
      <c r="F36" s="144">
        <f>ROUND((SUM(BH116:BH118)),  2)</f>
        <v>0</v>
      </c>
      <c r="G36" s="32"/>
      <c r="H36" s="32"/>
      <c r="I36" s="145">
        <v>0.12</v>
      </c>
      <c r="J36" s="144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0" t="s">
        <v>46</v>
      </c>
      <c r="F37" s="144">
        <f>ROUND((SUM(BI116:BI118)),  2)</f>
        <v>0</v>
      </c>
      <c r="G37" s="32"/>
      <c r="H37" s="32"/>
      <c r="I37" s="145">
        <v>0</v>
      </c>
      <c r="J37" s="144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6"/>
      <c r="D39" s="147" t="s">
        <v>47</v>
      </c>
      <c r="E39" s="148"/>
      <c r="F39" s="148"/>
      <c r="G39" s="149" t="s">
        <v>48</v>
      </c>
      <c r="H39" s="150" t="s">
        <v>49</v>
      </c>
      <c r="I39" s="148"/>
      <c r="J39" s="151">
        <f>SUM(J30:J37)</f>
        <v>0</v>
      </c>
      <c r="K39" s="152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14"/>
      <c r="L41" s="14"/>
    </row>
    <row r="42" s="1" customFormat="1" ht="14.4" customHeight="1">
      <c r="B42" s="14"/>
      <c r="L42" s="14"/>
    </row>
    <row r="43" s="1" customFormat="1" ht="14.4" customHeight="1">
      <c r="B43" s="14"/>
      <c r="L43" s="14"/>
    </row>
    <row r="44" s="1" customFormat="1" ht="14.4" customHeight="1">
      <c r="B44" s="14"/>
      <c r="L44" s="14"/>
    </row>
    <row r="45" s="1" customFormat="1" ht="14.4" customHeight="1">
      <c r="B45" s="14"/>
      <c r="L45" s="14"/>
    </row>
    <row r="46" s="1" customFormat="1" ht="14.4" customHeight="1">
      <c r="B46" s="14"/>
      <c r="L46" s="14"/>
    </row>
    <row r="47" s="1" customFormat="1" ht="14.4" customHeight="1">
      <c r="B47" s="14"/>
      <c r="L47" s="14"/>
    </row>
    <row r="48" s="1" customFormat="1" ht="14.4" customHeight="1">
      <c r="B48" s="14"/>
      <c r="L48" s="14"/>
    </row>
    <row r="49" s="1" customFormat="1" ht="14.4" customHeight="1">
      <c r="B49" s="14"/>
      <c r="L49" s="14"/>
    </row>
    <row r="50" s="2" customFormat="1" ht="14.4" customHeight="1">
      <c r="B50" s="57"/>
      <c r="D50" s="153" t="s">
        <v>50</v>
      </c>
      <c r="E50" s="154"/>
      <c r="F50" s="154"/>
      <c r="G50" s="153" t="s">
        <v>51</v>
      </c>
      <c r="H50" s="154"/>
      <c r="I50" s="154"/>
      <c r="J50" s="154"/>
      <c r="K50" s="154"/>
      <c r="L50" s="57"/>
    </row>
    <row r="51">
      <c r="B51" s="14"/>
      <c r="L51" s="14"/>
    </row>
    <row r="52">
      <c r="B52" s="14"/>
      <c r="L52" s="14"/>
    </row>
    <row r="53">
      <c r="B53" s="14"/>
      <c r="L53" s="14"/>
    </row>
    <row r="54">
      <c r="B54" s="14"/>
      <c r="L54" s="14"/>
    </row>
    <row r="55">
      <c r="B55" s="14"/>
      <c r="L55" s="14"/>
    </row>
    <row r="56">
      <c r="B56" s="14"/>
      <c r="L56" s="14"/>
    </row>
    <row r="57">
      <c r="B57" s="14"/>
      <c r="L57" s="14"/>
    </row>
    <row r="58">
      <c r="B58" s="14"/>
      <c r="L58" s="14"/>
    </row>
    <row r="59">
      <c r="B59" s="14"/>
      <c r="L59" s="14"/>
    </row>
    <row r="60">
      <c r="B60" s="14"/>
      <c r="L60" s="14"/>
    </row>
    <row r="61" s="2" customFormat="1">
      <c r="A61" s="32"/>
      <c r="B61" s="38"/>
      <c r="C61" s="32"/>
      <c r="D61" s="155" t="s">
        <v>52</v>
      </c>
      <c r="E61" s="156"/>
      <c r="F61" s="157" t="s">
        <v>53</v>
      </c>
      <c r="G61" s="155" t="s">
        <v>52</v>
      </c>
      <c r="H61" s="156"/>
      <c r="I61" s="156"/>
      <c r="J61" s="158" t="s">
        <v>53</v>
      </c>
      <c r="K61" s="156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14"/>
      <c r="L62" s="14"/>
    </row>
    <row r="63">
      <c r="B63" s="14"/>
      <c r="L63" s="14"/>
    </row>
    <row r="64">
      <c r="B64" s="14"/>
      <c r="L64" s="14"/>
    </row>
    <row r="65" s="2" customFormat="1">
      <c r="A65" s="32"/>
      <c r="B65" s="38"/>
      <c r="C65" s="32"/>
      <c r="D65" s="153" t="s">
        <v>54</v>
      </c>
      <c r="E65" s="159"/>
      <c r="F65" s="159"/>
      <c r="G65" s="153" t="s">
        <v>55</v>
      </c>
      <c r="H65" s="159"/>
      <c r="I65" s="159"/>
      <c r="J65" s="159"/>
      <c r="K65" s="159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14"/>
      <c r="L66" s="14"/>
    </row>
    <row r="67">
      <c r="B67" s="14"/>
      <c r="L67" s="14"/>
    </row>
    <row r="68">
      <c r="B68" s="14"/>
      <c r="L68" s="14"/>
    </row>
    <row r="69">
      <c r="B69" s="14"/>
      <c r="L69" s="14"/>
    </row>
    <row r="70">
      <c r="B70" s="14"/>
      <c r="L70" s="14"/>
    </row>
    <row r="71">
      <c r="B71" s="14"/>
      <c r="L71" s="14"/>
    </row>
    <row r="72">
      <c r="B72" s="14"/>
      <c r="L72" s="14"/>
    </row>
    <row r="73">
      <c r="B73" s="14"/>
      <c r="L73" s="14"/>
    </row>
    <row r="74">
      <c r="B74" s="14"/>
      <c r="L74" s="14"/>
    </row>
    <row r="75">
      <c r="B75" s="14"/>
      <c r="L75" s="14"/>
    </row>
    <row r="76" s="2" customFormat="1">
      <c r="A76" s="32"/>
      <c r="B76" s="38"/>
      <c r="C76" s="32"/>
      <c r="D76" s="155" t="s">
        <v>52</v>
      </c>
      <c r="E76" s="156"/>
      <c r="F76" s="157" t="s">
        <v>53</v>
      </c>
      <c r="G76" s="155" t="s">
        <v>52</v>
      </c>
      <c r="H76" s="156"/>
      <c r="I76" s="156"/>
      <c r="J76" s="158" t="s">
        <v>53</v>
      </c>
      <c r="K76" s="156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17" t="s">
        <v>91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4" t="str">
        <f>E7</f>
        <v>Nástavba budovy MŠ a SPC Demlova 28, Jihlava - inventář</v>
      </c>
      <c r="F85" s="26"/>
      <c r="G85" s="26"/>
      <c r="H85" s="26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6" t="s">
        <v>89</v>
      </c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70" t="str">
        <f>E9</f>
        <v>SO 06 - Inventář nástavby -ICT</v>
      </c>
      <c r="F87" s="34"/>
      <c r="G87" s="34"/>
      <c r="H87" s="34"/>
      <c r="I87" s="34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6" t="s">
        <v>20</v>
      </c>
      <c r="D89" s="34"/>
      <c r="E89" s="34"/>
      <c r="F89" s="21" t="str">
        <f>F12</f>
        <v>k. ú. Jihlava</v>
      </c>
      <c r="G89" s="34"/>
      <c r="H89" s="34"/>
      <c r="I89" s="26" t="s">
        <v>22</v>
      </c>
      <c r="J89" s="73" t="str">
        <f>IF(J12="","",J12)</f>
        <v>2.5.2024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>Statutární město Jihlava</v>
      </c>
      <c r="G91" s="34"/>
      <c r="H91" s="34"/>
      <c r="I91" s="26" t="s">
        <v>32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6" t="s">
        <v>30</v>
      </c>
      <c r="D92" s="34"/>
      <c r="E92" s="34"/>
      <c r="F92" s="21" t="str">
        <f>IF(E18="","",E18)</f>
        <v>Vyplň údaj</v>
      </c>
      <c r="G92" s="34"/>
      <c r="H92" s="34"/>
      <c r="I92" s="26" t="s">
        <v>35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5" t="s">
        <v>92</v>
      </c>
      <c r="D94" s="166"/>
      <c r="E94" s="166"/>
      <c r="F94" s="166"/>
      <c r="G94" s="166"/>
      <c r="H94" s="166"/>
      <c r="I94" s="166"/>
      <c r="J94" s="167" t="s">
        <v>93</v>
      </c>
      <c r="K94" s="166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8" t="s">
        <v>94</v>
      </c>
      <c r="D96" s="34"/>
      <c r="E96" s="34"/>
      <c r="F96" s="34"/>
      <c r="G96" s="34"/>
      <c r="H96" s="34"/>
      <c r="I96" s="34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95</v>
      </c>
    </row>
    <row r="97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96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16.5" customHeight="1">
      <c r="A106" s="32"/>
      <c r="B106" s="33"/>
      <c r="C106" s="34"/>
      <c r="D106" s="34"/>
      <c r="E106" s="164" t="str">
        <f>E7</f>
        <v>Nástavba budovy MŠ a SPC Demlova 28, Jihlava - inventář</v>
      </c>
      <c r="F106" s="26"/>
      <c r="G106" s="26"/>
      <c r="H106" s="26"/>
      <c r="I106" s="34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89</v>
      </c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SO 06 - Inventář nástavby -ICT</v>
      </c>
      <c r="F108" s="34"/>
      <c r="G108" s="34"/>
      <c r="H108" s="34"/>
      <c r="I108" s="34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>k. ú. Jihlava</v>
      </c>
      <c r="G110" s="34"/>
      <c r="H110" s="34"/>
      <c r="I110" s="26" t="s">
        <v>22</v>
      </c>
      <c r="J110" s="73" t="str">
        <f>IF(J12="","",J12)</f>
        <v>2.5.2024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>Statutární město Jihlava</v>
      </c>
      <c r="G112" s="34"/>
      <c r="H112" s="34"/>
      <c r="I112" s="26" t="s">
        <v>32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30</v>
      </c>
      <c r="D113" s="34"/>
      <c r="E113" s="34"/>
      <c r="F113" s="21" t="str">
        <f>IF(E18="","",E18)</f>
        <v>Vyplň údaj</v>
      </c>
      <c r="G113" s="34"/>
      <c r="H113" s="34"/>
      <c r="I113" s="26" t="s">
        <v>35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69"/>
      <c r="B115" s="170"/>
      <c r="C115" s="171" t="s">
        <v>97</v>
      </c>
      <c r="D115" s="172" t="s">
        <v>62</v>
      </c>
      <c r="E115" s="172" t="s">
        <v>58</v>
      </c>
      <c r="F115" s="172" t="s">
        <v>59</v>
      </c>
      <c r="G115" s="172" t="s">
        <v>98</v>
      </c>
      <c r="H115" s="172" t="s">
        <v>99</v>
      </c>
      <c r="I115" s="172" t="s">
        <v>100</v>
      </c>
      <c r="J115" s="172" t="s">
        <v>93</v>
      </c>
      <c r="K115" s="173" t="s">
        <v>101</v>
      </c>
      <c r="L115" s="174"/>
      <c r="M115" s="94" t="s">
        <v>1</v>
      </c>
      <c r="N115" s="95" t="s">
        <v>41</v>
      </c>
      <c r="O115" s="95" t="s">
        <v>102</v>
      </c>
      <c r="P115" s="95" t="s">
        <v>103</v>
      </c>
      <c r="Q115" s="95" t="s">
        <v>104</v>
      </c>
      <c r="R115" s="95" t="s">
        <v>105</v>
      </c>
      <c r="S115" s="95" t="s">
        <v>106</v>
      </c>
      <c r="T115" s="96" t="s">
        <v>107</v>
      </c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</row>
    <row r="116" s="2" customFormat="1" ht="22.8" customHeight="1">
      <c r="A116" s="32"/>
      <c r="B116" s="33"/>
      <c r="C116" s="101" t="s">
        <v>108</v>
      </c>
      <c r="D116" s="34"/>
      <c r="E116" s="34"/>
      <c r="F116" s="34"/>
      <c r="G116" s="34"/>
      <c r="H116" s="34"/>
      <c r="I116" s="34"/>
      <c r="J116" s="175">
        <f>BK116</f>
        <v>0</v>
      </c>
      <c r="K116" s="34"/>
      <c r="L116" s="38"/>
      <c r="M116" s="97"/>
      <c r="N116" s="176"/>
      <c r="O116" s="98"/>
      <c r="P116" s="177">
        <f>SUM(P117:P118)</f>
        <v>0</v>
      </c>
      <c r="Q116" s="98"/>
      <c r="R116" s="177">
        <f>SUM(R117:R118)</f>
        <v>0</v>
      </c>
      <c r="S116" s="98"/>
      <c r="T116" s="178">
        <f>SUM(T117:T118)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76</v>
      </c>
      <c r="AU116" s="11" t="s">
        <v>95</v>
      </c>
      <c r="BK116" s="179">
        <f>SUM(BK117:BK118)</f>
        <v>0</v>
      </c>
    </row>
    <row r="117" s="2" customFormat="1" ht="24.15" customHeight="1">
      <c r="A117" s="32"/>
      <c r="B117" s="33"/>
      <c r="C117" s="180" t="s">
        <v>85</v>
      </c>
      <c r="D117" s="180" t="s">
        <v>109</v>
      </c>
      <c r="E117" s="181" t="s">
        <v>110</v>
      </c>
      <c r="F117" s="182" t="s">
        <v>111</v>
      </c>
      <c r="G117" s="183" t="s">
        <v>112</v>
      </c>
      <c r="H117" s="184">
        <v>1</v>
      </c>
      <c r="I117" s="185"/>
      <c r="J117" s="186">
        <f>ROUND(I117*H117,2)</f>
        <v>0</v>
      </c>
      <c r="K117" s="182" t="s">
        <v>1</v>
      </c>
      <c r="L117" s="38"/>
      <c r="M117" s="187" t="s">
        <v>1</v>
      </c>
      <c r="N117" s="188" t="s">
        <v>42</v>
      </c>
      <c r="O117" s="85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1" t="s">
        <v>113</v>
      </c>
      <c r="AT117" s="191" t="s">
        <v>109</v>
      </c>
      <c r="AU117" s="191" t="s">
        <v>77</v>
      </c>
      <c r="AY117" s="11" t="s">
        <v>114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1" t="s">
        <v>85</v>
      </c>
      <c r="BK117" s="192">
        <f>ROUND(I117*H117,2)</f>
        <v>0</v>
      </c>
      <c r="BL117" s="11" t="s">
        <v>113</v>
      </c>
      <c r="BM117" s="191" t="s">
        <v>115</v>
      </c>
    </row>
    <row r="118" s="2" customFormat="1" ht="44.25" customHeight="1">
      <c r="A118" s="32"/>
      <c r="B118" s="33"/>
      <c r="C118" s="180" t="s">
        <v>87</v>
      </c>
      <c r="D118" s="180" t="s">
        <v>109</v>
      </c>
      <c r="E118" s="181" t="s">
        <v>116</v>
      </c>
      <c r="F118" s="182" t="s">
        <v>117</v>
      </c>
      <c r="G118" s="183" t="s">
        <v>112</v>
      </c>
      <c r="H118" s="184">
        <v>1</v>
      </c>
      <c r="I118" s="185"/>
      <c r="J118" s="186">
        <f>ROUND(I118*H118,2)</f>
        <v>0</v>
      </c>
      <c r="K118" s="182" t="s">
        <v>1</v>
      </c>
      <c r="L118" s="38"/>
      <c r="M118" s="193" t="s">
        <v>1</v>
      </c>
      <c r="N118" s="194" t="s">
        <v>42</v>
      </c>
      <c r="O118" s="195"/>
      <c r="P118" s="196">
        <f>O118*H118</f>
        <v>0</v>
      </c>
      <c r="Q118" s="196">
        <v>0</v>
      </c>
      <c r="R118" s="196">
        <f>Q118*H118</f>
        <v>0</v>
      </c>
      <c r="S118" s="196">
        <v>0</v>
      </c>
      <c r="T118" s="197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1" t="s">
        <v>113</v>
      </c>
      <c r="AT118" s="191" t="s">
        <v>109</v>
      </c>
      <c r="AU118" s="191" t="s">
        <v>77</v>
      </c>
      <c r="AY118" s="11" t="s">
        <v>114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1" t="s">
        <v>85</v>
      </c>
      <c r="BK118" s="192">
        <f>ROUND(I118*H118,2)</f>
        <v>0</v>
      </c>
      <c r="BL118" s="11" t="s">
        <v>113</v>
      </c>
      <c r="BM118" s="191" t="s">
        <v>118</v>
      </c>
    </row>
    <row r="119" s="2" customFormat="1" ht="6.96" customHeight="1">
      <c r="A119" s="32"/>
      <c r="B119" s="60"/>
      <c r="C119" s="61"/>
      <c r="D119" s="61"/>
      <c r="E119" s="61"/>
      <c r="F119" s="61"/>
      <c r="G119" s="61"/>
      <c r="H119" s="61"/>
      <c r="I119" s="61"/>
      <c r="J119" s="61"/>
      <c r="K119" s="61"/>
      <c r="L119" s="38"/>
      <c r="M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</sheetData>
  <sheetProtection sheet="1" autoFilter="0" formatColumns="0" formatRows="0" objects="1" scenarios="1" spinCount="100000" saltValue="Ao979/fHftZB/MPyeXp+U71nai8FqbK8OhEfe39vx7Pr4iD9I2eaP0zPUDDqRq8X9X736UCjeCtZGgX/tHY4hA==" hashValue="o2MulNinRW5zkP2MfFWYv/xrxe759Pmo23LlU6Zpe2jDgHtZINL4j6A53xnK44xjMB4D9auDFnBWo/enepEOFg==" algorithmName="SHA-512" password="CC35"/>
  <autoFilter ref="C115:K118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TOMČÁK Jan</dc:creator>
  <cp:lastModifiedBy>TOMČÁK Jan</cp:lastModifiedBy>
  <dcterms:created xsi:type="dcterms:W3CDTF">2025-04-15T08:18:24Z</dcterms:created>
  <dcterms:modified xsi:type="dcterms:W3CDTF">2025-04-15T08:18:25Z</dcterms:modified>
</cp:coreProperties>
</file>