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04 - Koteln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'04 - Kotelna'!$C$129:$K$277</definedName>
    <definedName name="_xlnm.Print_Area" localSheetId="1">'04 - Kotelna'!$C$4:$J$76,'04 - Kotelna'!$C$82:$J$111,'04 - Kotelna'!$C$117:$K$277</definedName>
    <definedName name="_xlnm.Print_Titles" localSheetId="1">'04 - Kotelna'!$129:$129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77"/>
  <c r="BH277"/>
  <c r="BG277"/>
  <c r="BF277"/>
  <c r="T277"/>
  <c r="T276"/>
  <c r="R277"/>
  <c r="R276"/>
  <c r="P277"/>
  <c r="P276"/>
  <c r="BI275"/>
  <c r="BH275"/>
  <c r="BG275"/>
  <c r="BF275"/>
  <c r="T275"/>
  <c r="T274"/>
  <c r="R275"/>
  <c r="R274"/>
  <c r="P275"/>
  <c r="P274"/>
  <c r="BI273"/>
  <c r="BH273"/>
  <c r="BG273"/>
  <c r="BF273"/>
  <c r="T273"/>
  <c r="R273"/>
  <c r="P273"/>
  <c r="BI264"/>
  <c r="BH264"/>
  <c r="BG264"/>
  <c r="BF264"/>
  <c r="T264"/>
  <c r="R264"/>
  <c r="P264"/>
  <c r="BI261"/>
  <c r="BH261"/>
  <c r="BG261"/>
  <c r="BF261"/>
  <c r="T261"/>
  <c r="R261"/>
  <c r="P261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3"/>
  <c r="BH243"/>
  <c r="BG243"/>
  <c r="BF243"/>
  <c r="T243"/>
  <c r="R243"/>
  <c r="P243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3"/>
  <c r="BH193"/>
  <c r="BG193"/>
  <c r="BF193"/>
  <c r="T193"/>
  <c r="R193"/>
  <c r="P193"/>
  <c r="BI186"/>
  <c r="BH186"/>
  <c r="BG186"/>
  <c r="BF186"/>
  <c r="T186"/>
  <c r="R186"/>
  <c r="P186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47"/>
  <c r="BH147"/>
  <c r="BG147"/>
  <c r="BF147"/>
  <c r="T147"/>
  <c r="R147"/>
  <c r="P147"/>
  <c r="BI140"/>
  <c r="BH140"/>
  <c r="BG140"/>
  <c r="BF140"/>
  <c r="T140"/>
  <c r="R140"/>
  <c r="P140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127"/>
  <c r="J17"/>
  <c r="J12"/>
  <c r="J124"/>
  <c r="E7"/>
  <c r="E85"/>
  <c i="1" r="L90"/>
  <c r="AM90"/>
  <c r="AM89"/>
  <c r="L89"/>
  <c r="AM87"/>
  <c r="L87"/>
  <c r="L85"/>
  <c r="L84"/>
  <c i="2" r="J277"/>
  <c r="J252"/>
  <c r="J237"/>
  <c r="BK217"/>
  <c r="J210"/>
  <c r="J193"/>
  <c r="BK179"/>
  <c r="BK159"/>
  <c r="BK250"/>
  <c r="J211"/>
  <c r="BK186"/>
  <c r="BK172"/>
  <c r="J275"/>
  <c r="BK261"/>
  <c r="BK252"/>
  <c r="BK227"/>
  <c r="BK202"/>
  <c r="J183"/>
  <c r="J162"/>
  <c r="BK140"/>
  <c r="J208"/>
  <c r="J178"/>
  <c r="BK133"/>
  <c r="BK275"/>
  <c r="BK251"/>
  <c r="J222"/>
  <c r="BK211"/>
  <c r="BK205"/>
  <c r="BK181"/>
  <c r="J165"/>
  <c r="J261"/>
  <c r="BK243"/>
  <c r="J217"/>
  <c r="J200"/>
  <c r="BK176"/>
  <c r="J147"/>
  <c r="BK273"/>
  <c r="BK254"/>
  <c r="BK237"/>
  <c r="J205"/>
  <c r="BK200"/>
  <c r="J177"/>
  <c r="BK147"/>
  <c r="BK222"/>
  <c r="J179"/>
  <c r="J176"/>
  <c i="1" r="AS94"/>
  <c i="2" r="J273"/>
  <c r="J250"/>
  <c r="J232"/>
  <c r="J213"/>
  <c r="BK208"/>
  <c r="BK183"/>
  <c r="BK178"/>
  <c r="J140"/>
  <c r="J251"/>
  <c r="J227"/>
  <c r="J202"/>
  <c r="BK177"/>
  <c r="BK162"/>
  <c r="BK277"/>
  <c r="BK264"/>
  <c r="J254"/>
  <c r="J243"/>
  <c r="BK213"/>
  <c r="BK193"/>
  <c r="J166"/>
  <c r="J159"/>
  <c r="J264"/>
  <c r="BK210"/>
  <c r="BK232"/>
  <c r="J186"/>
  <c r="J172"/>
  <c r="BK165"/>
  <c r="J133"/>
  <c r="J181"/>
  <c r="BK166"/>
  <c l="1" r="P132"/>
  <c r="P161"/>
  <c r="R175"/>
  <c r="BK185"/>
  <c r="BK184"/>
  <c r="J184"/>
  <c r="J102"/>
  <c r="BK201"/>
  <c r="J201"/>
  <c r="J104"/>
  <c r="BK212"/>
  <c r="J212"/>
  <c r="J105"/>
  <c r="BK253"/>
  <c r="J253"/>
  <c r="J106"/>
  <c r="BK263"/>
  <c r="BK132"/>
  <c r="J132"/>
  <c r="J98"/>
  <c r="BK161"/>
  <c r="J161"/>
  <c r="J99"/>
  <c r="BK175"/>
  <c r="J175"/>
  <c r="J100"/>
  <c r="P185"/>
  <c r="T201"/>
  <c r="R212"/>
  <c r="R253"/>
  <c r="P263"/>
  <c r="P262"/>
  <c r="R132"/>
  <c r="T161"/>
  <c r="T175"/>
  <c r="R185"/>
  <c r="R184"/>
  <c r="R201"/>
  <c r="P212"/>
  <c r="P253"/>
  <c r="R263"/>
  <c r="R262"/>
  <c r="T132"/>
  <c r="T131"/>
  <c r="R161"/>
  <c r="P175"/>
  <c r="T185"/>
  <c r="P201"/>
  <c r="T212"/>
  <c r="T253"/>
  <c r="T263"/>
  <c r="T262"/>
  <c r="BK274"/>
  <c r="J274"/>
  <c r="J109"/>
  <c r="BK182"/>
  <c r="J182"/>
  <c r="J101"/>
  <c r="BK276"/>
  <c r="J276"/>
  <c r="J110"/>
  <c r="F92"/>
  <c r="BE140"/>
  <c r="BE159"/>
  <c r="BE162"/>
  <c r="BE166"/>
  <c r="BE176"/>
  <c r="BE183"/>
  <c r="BE193"/>
  <c r="BE202"/>
  <c r="BE211"/>
  <c r="BE213"/>
  <c r="BE222"/>
  <c r="BE227"/>
  <c r="BE261"/>
  <c r="E120"/>
  <c r="BE172"/>
  <c r="BE177"/>
  <c r="BE179"/>
  <c r="BE205"/>
  <c r="BE208"/>
  <c r="BE210"/>
  <c r="BE251"/>
  <c r="BE264"/>
  <c r="BE273"/>
  <c r="BE275"/>
  <c r="J89"/>
  <c r="BE147"/>
  <c r="BE165"/>
  <c r="BE178"/>
  <c r="BE181"/>
  <c r="BE217"/>
  <c r="BE232"/>
  <c r="BE254"/>
  <c r="BE133"/>
  <c r="BE186"/>
  <c r="BE200"/>
  <c r="BE237"/>
  <c r="BE243"/>
  <c r="BE250"/>
  <c r="BE252"/>
  <c r="BE277"/>
  <c r="J34"/>
  <c i="1" r="AW95"/>
  <c i="2" r="F37"/>
  <c i="1" r="BD95"/>
  <c r="BD94"/>
  <c r="W33"/>
  <c i="2" r="F34"/>
  <c i="1" r="BA95"/>
  <c r="BA94"/>
  <c r="W30"/>
  <c i="2" r="F35"/>
  <c i="1" r="BB95"/>
  <c r="BB94"/>
  <c r="W31"/>
  <c i="2" r="F36"/>
  <c i="1" r="BC95"/>
  <c r="BC94"/>
  <c r="W32"/>
  <c i="2" l="1" r="T184"/>
  <c r="P184"/>
  <c r="BK262"/>
  <c r="J262"/>
  <c r="J107"/>
  <c r="T130"/>
  <c r="R131"/>
  <c r="R130"/>
  <c r="P131"/>
  <c r="P130"/>
  <c i="1" r="AU95"/>
  <c i="2" r="BK131"/>
  <c r="J131"/>
  <c r="J97"/>
  <c r="J185"/>
  <c r="J103"/>
  <c r="J263"/>
  <c r="J108"/>
  <c i="1" r="AY94"/>
  <c i="2" r="J33"/>
  <c i="1" r="AV95"/>
  <c r="AT95"/>
  <c r="AU94"/>
  <c i="2" r="F33"/>
  <c i="1" r="AZ95"/>
  <c r="AZ94"/>
  <c r="W29"/>
  <c r="AX94"/>
  <c r="AW94"/>
  <c r="AK30"/>
  <c i="2" l="1" r="BK130"/>
  <c r="J130"/>
  <c r="J96"/>
  <c i="1" r="AV94"/>
  <c r="AK29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<sst xmlns="http://schemas.openxmlformats.org/spreadsheetml/2006/main">
  <si>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</si>
  <si>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</si>
  <si>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</si>
  <si>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</si>
  <si>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</si>
  <si>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{b6127d7d-a4e3-44d0-8e2a-d0bc98f42ee4}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</si>
  <si>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</si>
  <si>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</si>
  <si>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</si>
  <si>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</si>
  <si>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</si>
  <si>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</si>
  <si>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</si>
  <si>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</si>
  <si>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2024-03-07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</si>
  <si>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</si>
  <si>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</si>
  <si>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Rantířovská 13, Jihlava - výměna okenních výplní v objektech areálu Prádelny a čistírny</t>
  </si>
  <si>
    <t>KSO:</t>
  </si>
  <si>
    <t>CC-CZ:</t>
  </si>
  <si>
    <t>Místo:</t>
  </si>
  <si>
    <t>Jihlava</t>
  </si>
  <si>
    <t>Datum:</t>
  </si>
  <si>
    <t>25. 3. 2024</t>
  </si>
  <si>
    <t>Zadavatel:</t>
  </si>
  <si>
    <t>IČ:</t>
  </si>
  <si>
    <t>Statutární město Jihlava</t>
  </si>
  <si>
    <t>DIČ:</t>
  </si>
  <si>
    <t>Uchazeč:</t>
  </si>
  <si>
    <t>Vyplň údaj</t>
  </si>
  <si>
    <t>Projektant:</t>
  </si>
  <si>
    <t>ARTPROJEKT JIHLAVA, spol.s r.o.</t>
  </si>
  <si>
    <t>True</t>
  </si>
  <si>
    <t>Zpracovatel:</t>
  </si>
  <si>
    <t>Martin Lang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</si>
  <si>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</si>
  <si>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</si>
  <si>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</si>
  <si>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</si>
  <si>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</si>
  <si>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</si>
  <si>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</si>
  <si>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</si>
  <si>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</si>
  <si>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</si>
  <si>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</si>
  <si>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</si>
  <si>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</si>
  <si>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</si>
  <si>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</si>
  <si>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</si>
  <si>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</si>
  <si>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</si>
  <si>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</si>
  <si>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</si>
  <si>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</si>
  <si>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</si>
  <si>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</si>
  <si>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</si>
  <si>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</si>
  <si>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</si>
  <si>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</si>
  <si>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</si>
  <si>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</si>
  <si>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</si>
  <si>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</si>
  <si>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</si>
  <si>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</si>
  <si>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</si>
  <si>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</si>
  <si>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</si>
  <si>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</si>
  <si>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</si>
  <si>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</si>
  <si>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</si>
  <si>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</si>
  <si>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</si>
  <si>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</si>
  <si>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</si>
  <si>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</si>
  <si>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</si>
  <si>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04</t>
  </si>
  <si>
    <t>Kotelna</t>
  </si>
  <si>
    <t>STA</t>
  </si>
  <si>
    <t>1</t>
  </si>
  <si>
    <t>{5379ee59-c90e-4188-bd62-a3d56a60ee49}</t>
  </si>
  <si>
    <t>2</t>
  </si>
  <si>
    <t>KRYCÍ LIST SOUPISU PRACÍ</t>
  </si>
  <si>
    <t>Objekt:</t>
  </si>
  <si>
    <t>04 - Kotelna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</si>
  <si>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</si>
  <si>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</si>
  <si>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</si>
  <si>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</si>
  <si>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</si>
  <si>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</si>
  <si>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</si>
  <si>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</si>
  <si>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</si>
  <si>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</si>
  <si>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</si>
  <si>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</si>
  <si>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</si>
  <si>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</si>
  <si>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</si>
  <si>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</si>
  <si>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</si>
  <si>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</si>
  <si>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</si>
  <si>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</si>
  <si>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</si>
  <si>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</si>
  <si>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</si>
  <si>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</si>
  <si>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</si>
  <si>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</si>
  <si>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</si>
  <si>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</si>
  <si>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</si>
  <si>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</si>
  <si>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</si>
  <si>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</si>
  <si>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</si>
  <si>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</si>
  <si>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</si>
  <si>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</si>
  <si>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</si>
  <si>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</si>
  <si>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</si>
  <si>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omítka ostění nebo nadpraží štuková</t>
  </si>
  <si>
    <t>m2</t>
  </si>
  <si>
    <t>CS ÚRS 2024 01</t>
  </si>
  <si>
    <t>4</t>
  </si>
  <si>
    <t>-432151148</t>
  </si>
  <si>
    <t>VV</t>
  </si>
  <si>
    <t>"ozn.10" 6*(2,40+2*2,40)*0,30</t>
  </si>
  <si>
    <t>"ozn.11" 2*(1,18+2*2,40)*0,30</t>
  </si>
  <si>
    <t>"ozn.12" 11*3*1,46*0,30</t>
  </si>
  <si>
    <t>"ozn.13" 1*3*1,55*0,30</t>
  </si>
  <si>
    <t>"ozn.13a" 1*(2,30+2*1,15)*0,30</t>
  </si>
  <si>
    <t>Součet</t>
  </si>
  <si>
    <t>619995001</t>
  </si>
  <si>
    <t>Začištění omítek (s dodáním hmot) kolem oken, dveří, podlah, obkladů apod.</t>
  </si>
  <si>
    <t>m</t>
  </si>
  <si>
    <t>835761632</t>
  </si>
  <si>
    <t>"ozn.10" 6*2*(2,40+2,40)</t>
  </si>
  <si>
    <t>"ozn.11" 2*2*(1,18+2,40)</t>
  </si>
  <si>
    <t>"ozn.12" 11*2*(1,46+1,46)</t>
  </si>
  <si>
    <t>"ozn.13" 1*2*(1,55+1,55)</t>
  </si>
  <si>
    <t>"ozn.13a" 1*2*(2,30+1,15)</t>
  </si>
  <si>
    <t>3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</si>
  <si>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</si>
  <si>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</si>
  <si>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-795437619</t>
  </si>
  <si>
    <t>vnitřní</t>
  </si>
  <si>
    <t>"ozn.10" 6*(2,40+2*2,40)</t>
  </si>
  <si>
    <t>"ozn.11" 2*(1,18+2*2,40)</t>
  </si>
  <si>
    <t>"ozn.12" 11*3*1,46</t>
  </si>
  <si>
    <t>"ozn.13" 1*3*1,55</t>
  </si>
  <si>
    <t>"ozn.13a" 1*(2,30+2*1,15)</t>
  </si>
  <si>
    <t>Mezisoučet</t>
  </si>
  <si>
    <t>vnější</t>
  </si>
  <si>
    <t>112,59</t>
  </si>
  <si>
    <t>M</t>
  </si>
  <si>
    <t>28342201</t>
  </si>
  <si>
    <t>profil začišťovací PVC 9mm</t>
  </si>
  <si>
    <t>8</t>
  </si>
  <si>
    <t>459389531</t>
  </si>
  <si>
    <t>225,18*1,05 'Přepočtené koeficientem množství</t>
  </si>
  <si>
    <t>9</t>
  </si>
  <si>
    <t>Ostatní konstrukce a práce, bourání</t>
  </si>
  <si>
    <t>5</t>
  </si>
  <si>
    <t>949101111</t>
  </si>
  <si>
    <t>Lešení pomocné pracovní pro objekty pozemních staveb pro zatížení do 150 kg/m2, o výšce lešeňové podlahy do 1,9 m</t>
  </si>
  <si>
    <t>-1262628609</t>
  </si>
  <si>
    <t>1,20*(6*2,40+2*1,18+11*1,46+1*1,55+1*2,30)</t>
  </si>
  <si>
    <t>952901111</t>
  </si>
  <si>
    <t>Vyčištění budov nebo objektů před předáním do užívání budov bytové nebo občanské výstavby, světlé výšky podlaží do 4 m</t>
  </si>
  <si>
    <t>-177502077</t>
  </si>
  <si>
    <t>7</t>
  </si>
  <si>
    <t>968062376</t>
  </si>
  <si>
    <t>Vybourání dřevěných rámů oken s křídly, dveřních zárubní, vrat, stěn, ostění nebo obkladů rámů oken s křídly zdvojených, plochy do 4 m2</t>
  </si>
  <si>
    <t>-32482113</t>
  </si>
  <si>
    <t>"ozn.11" 2*1,18*2,40</t>
  </si>
  <si>
    <t>"ozn.12" 11*1,46*1,46</t>
  </si>
  <si>
    <t>"ozn.13" 1*1,55*1,55</t>
  </si>
  <si>
    <t>"ozn.13a" 1*2,30*1,15</t>
  </si>
  <si>
    <t>968062377</t>
  </si>
  <si>
    <t>Vybourání dřevěných rámů oken s křídly, dveřních zárubní, vrat, stěn, ostění nebo obkladů rámů oken s křídly zdvojených, plochy přes 4 m2</t>
  </si>
  <si>
    <t>588129737</t>
  </si>
  <si>
    <t>"ozn.10" 6*2,40*2,40</t>
  </si>
  <si>
    <t>997</t>
  </si>
  <si>
    <t>Přesun sutě</t>
  </si>
  <si>
    <t>997006012</t>
  </si>
  <si>
    <t>Úprava stavebního odpadu třídění ruční</t>
  </si>
  <si>
    <t>t</t>
  </si>
  <si>
    <t>686842516</t>
  </si>
  <si>
    <t>10</t>
  </si>
  <si>
    <t>997013213</t>
  </si>
  <si>
    <t>Vnitrostaveništní doprava suti a vybouraných hmot vodorovně do 50 m s naložením ručně pro budovy a haly výšky přes 9 do 12 m</t>
  </si>
  <si>
    <t>1669883511</t>
  </si>
  <si>
    <t>11</t>
  </si>
  <si>
    <t>997013501</t>
  </si>
  <si>
    <t>Odvoz suti a vybouraných hmot na skládku nebo meziskládku se složením, na vzdálenost do 1 km</t>
  </si>
  <si>
    <t>584669536</t>
  </si>
  <si>
    <t>997013509</t>
  </si>
  <si>
    <t>Odvoz suti a vybouraných hmot na skládku nebo meziskládku se složením, na vzdálenost Příplatek k ceně za každý další započatý 1 km přes 1 km</t>
  </si>
  <si>
    <t>-2103036406</t>
  </si>
  <si>
    <t>2,512*15 'Přepočtené koeficientem množství</t>
  </si>
  <si>
    <t>13</t>
  </si>
  <si>
    <t>997013631</t>
  </si>
  <si>
    <t>Poplatek za uložení stavebního odpadu na skládce (skládkovné) směsného stavebního a demoličního zatříděného do Katalogu odpadů pod kódem 17 09 04</t>
  </si>
  <si>
    <t>579352324</t>
  </si>
  <si>
    <t>998</t>
  </si>
  <si>
    <t>Přesun hmot</t>
  </si>
  <si>
    <t>14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</si>
  <si>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</si>
  <si>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</si>
  <si>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613406896</t>
  </si>
  <si>
    <t>PSV</t>
  </si>
  <si>
    <t>Práce a dodávky PSV</t>
  </si>
  <si>
    <t>764</t>
  </si>
  <si>
    <t>Konstrukce klempířské</t>
  </si>
  <si>
    <t>15</t>
  </si>
  <si>
    <t>764002851</t>
  </si>
  <si>
    <t>Demontáž klempířských konstrukcí oplechování parapetů do suti</t>
  </si>
  <si>
    <t>16</t>
  </si>
  <si>
    <t>96510126</t>
  </si>
  <si>
    <t>"ozn.59" 6*2,40</t>
  </si>
  <si>
    <t>"ozn.60" 2*1,18</t>
  </si>
  <si>
    <t>"ozn.61" 11*1,46</t>
  </si>
  <si>
    <t>"ozn.62" 1*1,55</t>
  </si>
  <si>
    <t>"ozn.62a" 1*2,30</t>
  </si>
  <si>
    <t>764216645</t>
  </si>
  <si>
    <t>Oplechování parapetů z pozinkovaného plechu s povrchovou úpravou rovných celoplošně lepené, bez rohů rš 400 mm</t>
  </si>
  <si>
    <t>-1714857860</t>
  </si>
  <si>
    <t>17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</si>
  <si>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</si>
  <si>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</si>
  <si>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-1649376200</t>
  </si>
  <si>
    <t>766</t>
  </si>
  <si>
    <t>Konstrukce truhlářské</t>
  </si>
  <si>
    <t>18</t>
  </si>
  <si>
    <t>766691812</t>
  </si>
  <si>
    <t>Demontáž parapetních desek šířky přes 300 mm</t>
  </si>
  <si>
    <t>-335984008</t>
  </si>
  <si>
    <t>11*1,46+1*1,55+1*2,35+6*2,40+2*1,18</t>
  </si>
  <si>
    <t>19</t>
  </si>
  <si>
    <t>766694126</t>
  </si>
  <si>
    <t>Montáž ostatních truhlářských konstrukcí parapetních desek dřevěných nebo plastových šířky přes 300 mm</t>
  </si>
  <si>
    <t>1479252701</t>
  </si>
  <si>
    <t>20</t>
  </si>
  <si>
    <t>61144403</t>
  </si>
  <si>
    <t>parapet plastový vnitřní š 350mm</t>
  </si>
  <si>
    <t>32</t>
  </si>
  <si>
    <t>422931924</t>
  </si>
  <si>
    <t>36,72*1,05 'Přepočtené koeficientem množství</t>
  </si>
  <si>
    <t>61144019</t>
  </si>
  <si>
    <t>koncovka k parapetu plastovému vnitřnímu 1 pár</t>
  </si>
  <si>
    <t>sada</t>
  </si>
  <si>
    <t>-1985787151</t>
  </si>
  <si>
    <t>22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</si>
  <si>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</si>
  <si>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</si>
  <si>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-93735036</t>
  </si>
  <si>
    <t>767</t>
  </si>
  <si>
    <t>Konstrukce zámečnické</t>
  </si>
  <si>
    <t>23</t>
  </si>
  <si>
    <t>767620253</t>
  </si>
  <si>
    <t>Montáž oken s izolačními skly z hliníkových nebo ocelových profilů na polyuretanovou pěnu s dvojskly otevíravých do zdiva, plochy přes 1,5 do 2,5 m2</t>
  </si>
  <si>
    <t>-1155193197</t>
  </si>
  <si>
    <t>24</t>
  </si>
  <si>
    <t>55341010</t>
  </si>
  <si>
    <t>okno Al otevíravé/sklopné dvojsklo přes plochu 1m2 do v 1,5m</t>
  </si>
  <si>
    <t>1528280728</t>
  </si>
  <si>
    <t>včt.kování</t>
  </si>
  <si>
    <t>kompletní provedení a specifikace dle tabulek PSV</t>
  </si>
  <si>
    <t>25</t>
  </si>
  <si>
    <t>55341012</t>
  </si>
  <si>
    <t>okno Al otevíravé/sklopné dvojsklo přes plochu 1m2 v 1,5-2,5m</t>
  </si>
  <si>
    <t>-1368209885</t>
  </si>
  <si>
    <t>26</t>
  </si>
  <si>
    <t>767620254</t>
  </si>
  <si>
    <t>Montáž oken s izolačními skly z hliníkových nebo ocelových profilů na polyuretanovou pěnu s dvojskly otevíravých do zdiva, plochy přes 2,5 do 6 m2</t>
  </si>
  <si>
    <t>-1041875867</t>
  </si>
  <si>
    <t>"ozn.13a" 1*2,35*1,15</t>
  </si>
  <si>
    <t>27</t>
  </si>
  <si>
    <t>1726551786</t>
  </si>
  <si>
    <t>28</t>
  </si>
  <si>
    <t>-546168001</t>
  </si>
  <si>
    <t>29</t>
  </si>
  <si>
    <t>767627306</t>
  </si>
  <si>
    <t>Ostatní práce a doplňky při montáži oken a stěn připojovací spára oken a stěn mezi ostěním a rámem vnitřní parotěsná páska</t>
  </si>
  <si>
    <t>-1627439332</t>
  </si>
  <si>
    <t>30</t>
  </si>
  <si>
    <t>767627307</t>
  </si>
  <si>
    <t>Ostatní práce a doplňky při montáži oken a stěn připojovací spára oken a stěn mezi ostěním a rámem venkovní paropropustna páska</t>
  </si>
  <si>
    <t>-383926309</t>
  </si>
  <si>
    <t>31</t>
  </si>
  <si>
    <t>767627309</t>
  </si>
  <si>
    <t>Ostatní práce a doplňky při montáži oken a stěn připojovací spára oken a stěn mezi ostěním a rámem venkovní impregnovaná komprimační páska</t>
  </si>
  <si>
    <t>1843391244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</si>
  <si>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</si>
  <si>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</si>
  <si>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-253547914</t>
  </si>
  <si>
    <t>784</t>
  </si>
  <si>
    <t>Dokončovací práce - malby a tapety</t>
  </si>
  <si>
    <t>33</t>
  </si>
  <si>
    <t>784181101</t>
  </si>
  <si>
    <t>Penetrace podkladu jednonásobná základní akrylátová bezbarvá v místnostech výšky do 3,80 m</t>
  </si>
  <si>
    <t>-1921356074</t>
  </si>
  <si>
    <t>34</t>
  </si>
  <si>
    <t>784221101</t>
  </si>
  <si>
    <t>Malby z malířských směsí otěruvzdorných za sucha dvojnásobné, bílé za sucha otěruvzdorné dobře v místnostech výšky do 3,80 m</t>
  </si>
  <si>
    <t>-420511478</t>
  </si>
  <si>
    <t>VRN</t>
  </si>
  <si>
    <t>Vedlejší rozpočtové náklady</t>
  </si>
  <si>
    <t>VRN3</t>
  </si>
  <si>
    <t>Zařízení staveniště</t>
  </si>
  <si>
    <t>35</t>
  </si>
  <si>
    <t>030001000</t>
  </si>
  <si>
    <t>…</t>
  </si>
  <si>
    <t>1024</t>
  </si>
  <si>
    <t>2007719876</t>
  </si>
  <si>
    <t>Náklady na zařízení staveniště zahrnují:</t>
  </si>
  <si>
    <t>související (přípravné) práce,</t>
  </si>
  <si>
    <t>vybavení staveniště,</t>
  </si>
  <si>
    <t>připojení na inženýrské sítě včetně nákladů na energie,</t>
  </si>
  <si>
    <t>zabezpečení staveniště,</t>
  </si>
  <si>
    <t>zrušení zařízení staveniště.</t>
  </si>
  <si>
    <t>36</t>
  </si>
  <si>
    <t>034002000</t>
  </si>
  <si>
    <t>Zabezpečení staveniště</t>
  </si>
  <si>
    <t>36046103</t>
  </si>
  <si>
    <t>VRN4</t>
  </si>
  <si>
    <t>Inženýrská činnost</t>
  </si>
  <si>
    <t>37</t>
  </si>
  <si>
    <t>049303000</t>
  </si>
  <si>
    <t>Náklady vzniklé v souvislosti s předáním stavby</t>
  </si>
  <si>
    <t>-511505111</t>
  </si>
  <si>
    <t>VRN7</t>
  </si>
  <si>
    <t>Provozní vlivy</t>
  </si>
  <si>
    <t>38</t>
  </si>
  <si>
    <t>071002000</t>
  </si>
  <si>
    <t>Provoz investora, třetích osob</t>
  </si>
  <si>
    <t>989807493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</si>
</sst>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2024-03-07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Rantířovská 13, Jihlava - výměna okenních výplní v objektech areálu Prádelny a čistírny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Jihlava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25. 3. 2024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Jihlava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ARTPROJEKT JIHLAVA, spol.s 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Martin Lang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'04 - Kotelna'!J30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'04 - Kotelna'!P130</f>
        <v>0</v>
      </c>
      <c r="AV95" s="129">
        <f>'04 - Kotelna'!J33</f>
        <v>0</v>
      </c>
      <c r="AW95" s="129">
        <f>'04 - Kotelna'!J34</f>
        <v>0</v>
      </c>
      <c r="AX95" s="129">
        <f>'04 - Kotelna'!J35</f>
        <v>0</v>
      </c>
      <c r="AY95" s="129">
        <f>'04 - Kotelna'!J36</f>
        <v>0</v>
      </c>
      <c r="AZ95" s="129">
        <f>'04 - Kotelna'!F33</f>
        <v>0</v>
      </c>
      <c r="BA95" s="129">
        <f>'04 - Kotelna'!F34</f>
        <v>0</v>
      </c>
      <c r="BB95" s="129">
        <f>'04 - Kotelna'!F35</f>
        <v>0</v>
      </c>
      <c r="BC95" s="129">
        <f>'04 - Kotelna'!F36</f>
        <v>0</v>
      </c>
      <c r="BD95" s="131">
        <f>'04 - Kotelna'!F37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EZSBI1dLmR3IFJycPFGyWUYszlDBZSD8aPLULHD7utHp/vCfuGHVh9lXrLA4Xwf/K/2/W0bcskI/RDPodVkTSw==" hashValue="RCyNvumd9YQ0c/CCFLR9PaCfe0wra8HVGHfGCSrqNDimMJPRlI61XVB/NVum28zV73QHl5ZgdmguwMsT6OcooA==" algorithmName="SHA-512" password="C6F1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4 - Kotel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1"/>
      <c r="AT3" s="18" t="s">
        <v>86</v>
      </c>
    </row>
    <row r="4" s="1" customFormat="1" ht="24.96" customHeight="1">
      <c r="B4" s="21"/>
      <c r="D4" s="135" t="s">
        <v>87</v>
      </c>
      <c r="L4" s="21"/>
      <c r="M4" s="13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7" t="s">
        <v>16</v>
      </c>
      <c r="L6" s="21"/>
    </row>
    <row r="7" s="1" customFormat="1" ht="26.25" customHeight="1">
      <c r="B7" s="21"/>
      <c r="E7" s="138" t="str">
        <f>'Rekapitulace stavby'!K6</f>
        <v>Rantířovská 13, Jihlava - výměna okenních výplní v objektech areálu Prádelny a čistírny</v>
      </c>
      <c r="F7" s="137"/>
      <c r="G7" s="137"/>
      <c r="H7" s="137"/>
      <c r="L7" s="21"/>
    </row>
    <row r="8" s="2" customFormat="1" ht="12" customHeight="1">
      <c r="A8" s="39"/>
      <c r="B8" s="45"/>
      <c r="C8" s="39"/>
      <c r="D8" s="137" t="s">
        <v>88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9" t="s">
        <v>89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7" t="s">
        <v>18</v>
      </c>
      <c r="E11" s="39"/>
      <c r="F11" s="140" t="s">
        <v>1</v>
      </c>
      <c r="G11" s="39"/>
      <c r="H11" s="39"/>
      <c r="I11" s="137" t="s">
        <v>19</v>
      </c>
      <c r="J11" s="140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7" t="s">
        <v>20</v>
      </c>
      <c r="E12" s="39"/>
      <c r="F12" s="140" t="s">
        <v>21</v>
      </c>
      <c r="G12" s="39"/>
      <c r="H12" s="39"/>
      <c r="I12" s="137" t="s">
        <v>22</v>
      </c>
      <c r="J12" s="141" t="str">
        <f>'Rekapitulace stavby'!AN8</f>
        <v>25. 3. 2024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7" t="s">
        <v>24</v>
      </c>
      <c r="E14" s="39"/>
      <c r="F14" s="39"/>
      <c r="G14" s="39"/>
      <c r="H14" s="39"/>
      <c r="I14" s="137" t="s">
        <v>25</v>
      </c>
      <c r="J14" s="140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0" t="s">
        <v>26</v>
      </c>
      <c r="F15" s="39"/>
      <c r="G15" s="39"/>
      <c r="H15" s="39"/>
      <c r="I15" s="137" t="s">
        <v>27</v>
      </c>
      <c r="J15" s="140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7" t="s">
        <v>28</v>
      </c>
      <c r="E17" s="39"/>
      <c r="F17" s="39"/>
      <c r="G17" s="39"/>
      <c r="H17" s="39"/>
      <c r="I17" s="137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0"/>
      <c r="G18" s="140"/>
      <c r="H18" s="140"/>
      <c r="I18" s="137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7" t="s">
        <v>30</v>
      </c>
      <c r="E20" s="39"/>
      <c r="F20" s="39"/>
      <c r="G20" s="39"/>
      <c r="H20" s="39"/>
      <c r="I20" s="137" t="s">
        <v>25</v>
      </c>
      <c r="J20" s="140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0" t="s">
        <v>31</v>
      </c>
      <c r="F21" s="39"/>
      <c r="G21" s="39"/>
      <c r="H21" s="39"/>
      <c r="I21" s="137" t="s">
        <v>27</v>
      </c>
      <c r="J21" s="140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7" t="s">
        <v>33</v>
      </c>
      <c r="E23" s="39"/>
      <c r="F23" s="39"/>
      <c r="G23" s="39"/>
      <c r="H23" s="39"/>
      <c r="I23" s="137" t="s">
        <v>25</v>
      </c>
      <c r="J23" s="140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0" t="s">
        <v>34</v>
      </c>
      <c r="F24" s="39"/>
      <c r="G24" s="39"/>
      <c r="H24" s="39"/>
      <c r="I24" s="137" t="s">
        <v>27</v>
      </c>
      <c r="J24" s="140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7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6"/>
      <c r="E29" s="146"/>
      <c r="F29" s="146"/>
      <c r="G29" s="146"/>
      <c r="H29" s="146"/>
      <c r="I29" s="146"/>
      <c r="J29" s="146"/>
      <c r="K29" s="146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7" t="s">
        <v>36</v>
      </c>
      <c r="E30" s="39"/>
      <c r="F30" s="39"/>
      <c r="G30" s="39"/>
      <c r="H30" s="39"/>
      <c r="I30" s="39"/>
      <c r="J30" s="148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6"/>
      <c r="E31" s="146"/>
      <c r="F31" s="146"/>
      <c r="G31" s="146"/>
      <c r="H31" s="146"/>
      <c r="I31" s="146"/>
      <c r="J31" s="146"/>
      <c r="K31" s="146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9" t="s">
        <v>38</v>
      </c>
      <c r="G32" s="39"/>
      <c r="H32" s="39"/>
      <c r="I32" s="149" t="s">
        <v>37</v>
      </c>
      <c r="J32" s="149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0" t="s">
        <v>40</v>
      </c>
      <c r="E33" s="137" t="s">
        <v>41</v>
      </c>
      <c r="F33" s="151">
        <f>ROUND((SUM(BE130:BE277)),  2)</f>
        <v>0</v>
      </c>
      <c r="G33" s="39"/>
      <c r="H33" s="39"/>
      <c r="I33" s="152">
        <v>0.20999999999999999</v>
      </c>
      <c r="J33" s="151">
        <f>ROUND(((SUM(BE130:BE277))*I33),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7" t="s">
        <v>42</v>
      </c>
      <c r="F34" s="151">
        <f>ROUND((SUM(BF130:BF277)),  2)</f>
        <v>0</v>
      </c>
      <c r="G34" s="39"/>
      <c r="H34" s="39"/>
      <c r="I34" s="152">
        <v>0.12</v>
      </c>
      <c r="J34" s="151">
        <f>ROUND(((SUM(BF130:BF277))*I34),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7" t="s">
        <v>43</v>
      </c>
      <c r="F35" s="151">
        <f>ROUND((SUM(BG130:BG277)),  2)</f>
        <v>0</v>
      </c>
      <c r="G35" s="39"/>
      <c r="H35" s="39"/>
      <c r="I35" s="152">
        <v>0.20999999999999999</v>
      </c>
      <c r="J35" s="151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7" t="s">
        <v>44</v>
      </c>
      <c r="F36" s="151">
        <f>ROUND((SUM(BH130:BH277)),  2)</f>
        <v>0</v>
      </c>
      <c r="G36" s="39"/>
      <c r="H36" s="39"/>
      <c r="I36" s="152">
        <v>0.12</v>
      </c>
      <c r="J36" s="151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7" t="s">
        <v>45</v>
      </c>
      <c r="F37" s="151">
        <f>ROUND((SUM(BI130:BI277)),  2)</f>
        <v>0</v>
      </c>
      <c r="G37" s="39"/>
      <c r="H37" s="39"/>
      <c r="I37" s="152">
        <v>0</v>
      </c>
      <c r="J37" s="151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1" t="str">
        <f>E7</f>
        <v>Rantířovská 13, Jihlava - výměna okenních výplní v objektech areálu Prádelny a čistírny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Kotelna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Jihlava</v>
      </c>
      <c r="G89" s="41"/>
      <c r="H89" s="41"/>
      <c r="I89" s="33" t="s">
        <v>22</v>
      </c>
      <c r="J89" s="80" t="str">
        <f>IF(J12="","",J12)</f>
        <v>25. 3. 2024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Statutární město Jihlava</v>
      </c>
      <c r="G91" s="41"/>
      <c r="H91" s="41"/>
      <c r="I91" s="33" t="s">
        <v>30</v>
      </c>
      <c r="J91" s="37" t="str">
        <f>E21</f>
        <v>ARTPROJEKT JIHLAVA, spol.s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Martin Lang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5" t="s">
        <v>93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94</v>
      </c>
    </row>
    <row r="97" s="9" customFormat="1" ht="24.96" customHeight="1">
      <c r="A97" s="9"/>
      <c r="B97" s="176"/>
      <c r="C97" s="177"/>
      <c r="D97" s="178" t="s">
        <v>95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96</v>
      </c>
      <c r="E98" s="185"/>
      <c r="F98" s="185"/>
      <c r="G98" s="185"/>
      <c r="H98" s="185"/>
      <c r="I98" s="185"/>
      <c r="J98" s="186">
        <f>J132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97</v>
      </c>
      <c r="E99" s="185"/>
      <c r="F99" s="185"/>
      <c r="G99" s="185"/>
      <c r="H99" s="185"/>
      <c r="I99" s="185"/>
      <c r="J99" s="186">
        <f>J161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98</v>
      </c>
      <c r="E100" s="185"/>
      <c r="F100" s="185"/>
      <c r="G100" s="185"/>
      <c r="H100" s="185"/>
      <c r="I100" s="185"/>
      <c r="J100" s="186">
        <f>J175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99</v>
      </c>
      <c r="E101" s="185"/>
      <c r="F101" s="185"/>
      <c r="G101" s="185"/>
      <c r="H101" s="185"/>
      <c r="I101" s="185"/>
      <c r="J101" s="186">
        <f>J182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6"/>
      <c r="C102" s="177"/>
      <c r="D102" s="178" t="s">
        <v>100</v>
      </c>
      <c r="E102" s="179"/>
      <c r="F102" s="179"/>
      <c r="G102" s="179"/>
      <c r="H102" s="179"/>
      <c r="I102" s="179"/>
      <c r="J102" s="180">
        <f>J184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2"/>
      <c r="C103" s="183"/>
      <c r="D103" s="184" t="s">
        <v>101</v>
      </c>
      <c r="E103" s="185"/>
      <c r="F103" s="185"/>
      <c r="G103" s="185"/>
      <c r="H103" s="185"/>
      <c r="I103" s="185"/>
      <c r="J103" s="186">
        <f>J185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102</v>
      </c>
      <c r="E104" s="185"/>
      <c r="F104" s="185"/>
      <c r="G104" s="185"/>
      <c r="H104" s="185"/>
      <c r="I104" s="185"/>
      <c r="J104" s="186">
        <f>J201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103</v>
      </c>
      <c r="E105" s="185"/>
      <c r="F105" s="185"/>
      <c r="G105" s="185"/>
      <c r="H105" s="185"/>
      <c r="I105" s="185"/>
      <c r="J105" s="186">
        <f>J212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104</v>
      </c>
      <c r="E106" s="185"/>
      <c r="F106" s="185"/>
      <c r="G106" s="185"/>
      <c r="H106" s="185"/>
      <c r="I106" s="185"/>
      <c r="J106" s="186">
        <f>J253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6"/>
      <c r="C107" s="177"/>
      <c r="D107" s="178" t="s">
        <v>105</v>
      </c>
      <c r="E107" s="179"/>
      <c r="F107" s="179"/>
      <c r="G107" s="179"/>
      <c r="H107" s="179"/>
      <c r="I107" s="179"/>
      <c r="J107" s="180">
        <f>J262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2"/>
      <c r="C108" s="183"/>
      <c r="D108" s="184" t="s">
        <v>106</v>
      </c>
      <c r="E108" s="185"/>
      <c r="F108" s="185"/>
      <c r="G108" s="185"/>
      <c r="H108" s="185"/>
      <c r="I108" s="185"/>
      <c r="J108" s="186">
        <f>J263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107</v>
      </c>
      <c r="E109" s="185"/>
      <c r="F109" s="185"/>
      <c r="G109" s="185"/>
      <c r="H109" s="185"/>
      <c r="I109" s="185"/>
      <c r="J109" s="186">
        <f>J274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108</v>
      </c>
      <c r="E110" s="185"/>
      <c r="F110" s="185"/>
      <c r="G110" s="185"/>
      <c r="H110" s="185"/>
      <c r="I110" s="185"/>
      <c r="J110" s="186">
        <f>J276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109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71" t="str">
        <f>E7</f>
        <v>Rantířovská 13, Jihlava - výměna okenních výplní v objektech areálu Prádelny a čistírny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88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04 - Kotelna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>Jihlava</v>
      </c>
      <c r="G124" s="41"/>
      <c r="H124" s="41"/>
      <c r="I124" s="33" t="s">
        <v>22</v>
      </c>
      <c r="J124" s="80" t="str">
        <f>IF(J12="","",J12)</f>
        <v>25. 3. 2024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24</v>
      </c>
      <c r="D126" s="41"/>
      <c r="E126" s="41"/>
      <c r="F126" s="28" t="str">
        <f>E15</f>
        <v>Statutární město Jihlava</v>
      </c>
      <c r="G126" s="41"/>
      <c r="H126" s="41"/>
      <c r="I126" s="33" t="s">
        <v>30</v>
      </c>
      <c r="J126" s="37" t="str">
        <f>E21</f>
        <v>ARTPROJEKT JIHLAVA, spol.s 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IF(E18="","",E18)</f>
        <v>Vyplň údaj</v>
      </c>
      <c r="G127" s="41"/>
      <c r="H127" s="41"/>
      <c r="I127" s="33" t="s">
        <v>33</v>
      </c>
      <c r="J127" s="37" t="str">
        <f>E24</f>
        <v>Martin Lang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88"/>
      <c r="B129" s="189"/>
      <c r="C129" s="190" t="s">
        <v>110</v>
      </c>
      <c r="D129" s="191" t="s">
        <v>61</v>
      </c>
      <c r="E129" s="191" t="s">
        <v>57</v>
      </c>
      <c r="F129" s="191" t="s">
        <v>58</v>
      </c>
      <c r="G129" s="191" t="s">
        <v>111</v>
      </c>
      <c r="H129" s="191" t="s">
        <v>112</v>
      </c>
      <c r="I129" s="191" t="s">
        <v>113</v>
      </c>
      <c r="J129" s="191" t="s">
        <v>92</v>
      </c>
      <c r="K129" s="192" t="s">
        <v>114</v>
      </c>
      <c r="L129" s="193"/>
      <c r="M129" s="101" t="s">
        <v>1</v>
      </c>
      <c r="N129" s="102" t="s">
        <v>40</v>
      </c>
      <c r="O129" s="102" t="s">
        <v>115</v>
      </c>
      <c r="P129" s="102" t="s">
        <v>116</v>
      </c>
      <c r="Q129" s="102" t="s">
        <v>117</v>
      </c>
      <c r="R129" s="102" t="s">
        <v>118</v>
      </c>
      <c r="S129" s="102" t="s">
        <v>119</v>
      </c>
      <c r="T129" s="103" t="s">
        <v>120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</row>
    <row r="130" s="2" customFormat="1" ht="22.8" customHeight="1">
      <c r="A130" s="39"/>
      <c r="B130" s="40"/>
      <c r="C130" s="108" t="s">
        <v>121</v>
      </c>
      <c r="D130" s="41"/>
      <c r="E130" s="41"/>
      <c r="F130" s="41"/>
      <c r="G130" s="41"/>
      <c r="H130" s="41"/>
      <c r="I130" s="41"/>
      <c r="J130" s="194">
        <f>BK130</f>
        <v>0</v>
      </c>
      <c r="K130" s="41"/>
      <c r="L130" s="45"/>
      <c r="M130" s="104"/>
      <c r="N130" s="195"/>
      <c r="O130" s="105"/>
      <c r="P130" s="196">
        <f>P131+P184+P262</f>
        <v>0</v>
      </c>
      <c r="Q130" s="105"/>
      <c r="R130" s="196">
        <f>R131+R184+R262</f>
        <v>3.0590245199999995</v>
      </c>
      <c r="S130" s="105"/>
      <c r="T130" s="197">
        <f>T131+T184+T262</f>
        <v>2.5121989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94</v>
      </c>
      <c r="BK130" s="198">
        <f>BK131+BK184+BK262</f>
        <v>0</v>
      </c>
    </row>
    <row r="131" s="12" customFormat="1" ht="25.92" customHeight="1">
      <c r="A131" s="12"/>
      <c r="B131" s="199"/>
      <c r="C131" s="200"/>
      <c r="D131" s="201" t="s">
        <v>75</v>
      </c>
      <c r="E131" s="202" t="s">
        <v>122</v>
      </c>
      <c r="F131" s="202" t="s">
        <v>123</v>
      </c>
      <c r="G131" s="200"/>
      <c r="H131" s="200"/>
      <c r="I131" s="203"/>
      <c r="J131" s="204">
        <f>BK131</f>
        <v>0</v>
      </c>
      <c r="K131" s="200"/>
      <c r="L131" s="205"/>
      <c r="M131" s="206"/>
      <c r="N131" s="207"/>
      <c r="O131" s="207"/>
      <c r="P131" s="208">
        <f>P132+P161+P175+P182</f>
        <v>0</v>
      </c>
      <c r="Q131" s="207"/>
      <c r="R131" s="208">
        <f>R132+R161+R175+R182</f>
        <v>1.3892462399999999</v>
      </c>
      <c r="S131" s="207"/>
      <c r="T131" s="209">
        <f>T132+T161+T175+T182</f>
        <v>2.26736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0" t="s">
        <v>84</v>
      </c>
      <c r="AT131" s="211" t="s">
        <v>75</v>
      </c>
      <c r="AU131" s="211" t="s">
        <v>76</v>
      </c>
      <c r="AY131" s="210" t="s">
        <v>124</v>
      </c>
      <c r="BK131" s="212">
        <f>BK132+BK161+BK175+BK182</f>
        <v>0</v>
      </c>
    </row>
    <row r="132" s="12" customFormat="1" ht="22.8" customHeight="1">
      <c r="A132" s="12"/>
      <c r="B132" s="199"/>
      <c r="C132" s="200"/>
      <c r="D132" s="201" t="s">
        <v>75</v>
      </c>
      <c r="E132" s="213" t="s">
        <v>125</v>
      </c>
      <c r="F132" s="213" t="s">
        <v>126</v>
      </c>
      <c r="G132" s="200"/>
      <c r="H132" s="200"/>
      <c r="I132" s="203"/>
      <c r="J132" s="214">
        <f>BK132</f>
        <v>0</v>
      </c>
      <c r="K132" s="200"/>
      <c r="L132" s="205"/>
      <c r="M132" s="206"/>
      <c r="N132" s="207"/>
      <c r="O132" s="207"/>
      <c r="P132" s="208">
        <f>SUM(P133:P160)</f>
        <v>0</v>
      </c>
      <c r="Q132" s="207"/>
      <c r="R132" s="208">
        <f>SUM(R133:R160)</f>
        <v>1.3817655599999998</v>
      </c>
      <c r="S132" s="207"/>
      <c r="T132" s="209">
        <f>SUM(T133:T160)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0" t="s">
        <v>84</v>
      </c>
      <c r="AT132" s="211" t="s">
        <v>75</v>
      </c>
      <c r="AU132" s="211" t="s">
        <v>84</v>
      </c>
      <c r="AY132" s="210" t="s">
        <v>124</v>
      </c>
      <c r="BK132" s="212">
        <f>SUM(BK133:BK160)</f>
        <v>0</v>
      </c>
    </row>
    <row r="133" s="2" customFormat="1" ht="24.15" customHeight="1">
      <c r="A133" s="39"/>
      <c r="B133" s="40"/>
      <c r="C133" s="215" t="s">
        <v>84</v>
      </c>
      <c r="D133" s="215" t="s">
        <v>127</v>
      </c>
      <c r="E133" s="216" t="s">
        <v>128</v>
      </c>
      <c r="F133" s="217" t="s">
        <v>129</v>
      </c>
      <c r="G133" s="218" t="s">
        <v>130</v>
      </c>
      <c r="H133" s="219">
        <v>33.777000000000001</v>
      </c>
      <c r="I133" s="220"/>
      <c r="J133" s="221">
        <f>ROUND(I133*H133,2)</f>
        <v>0</v>
      </c>
      <c r="K133" s="217" t="s">
        <v>131</v>
      </c>
      <c r="L133" s="45"/>
      <c r="M133" s="222" t="s">
        <v>1</v>
      </c>
      <c r="N133" s="223" t="s">
        <v>41</v>
      </c>
      <c r="O133" s="92"/>
      <c r="P133" s="224">
        <f>O133*H133</f>
        <v>0</v>
      </c>
      <c r="Q133" s="224">
        <v>0.033579999999999999</v>
      </c>
      <c r="R133" s="224">
        <f>Q133*H133</f>
        <v>1.13423166</v>
      </c>
      <c r="S133" s="224">
        <v>0</v>
      </c>
      <c r="T133" s="22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6" t="s">
        <v>132</v>
      </c>
      <c r="AT133" s="226" t="s">
        <v>127</v>
      </c>
      <c r="AU133" s="226" t="s">
        <v>86</v>
      </c>
      <c r="AY133" s="18" t="s">
        <v>124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8" t="s">
        <v>84</v>
      </c>
      <c r="BK133" s="227">
        <f>ROUND(I133*H133,2)</f>
        <v>0</v>
      </c>
      <c r="BL133" s="18" t="s">
        <v>132</v>
      </c>
      <c r="BM133" s="226" t="s">
        <v>133</v>
      </c>
    </row>
    <row r="134" s="13" customFormat="1">
      <c r="A134" s="13"/>
      <c r="B134" s="228"/>
      <c r="C134" s="229"/>
      <c r="D134" s="230" t="s">
        <v>134</v>
      </c>
      <c r="E134" s="231" t="s">
        <v>1</v>
      </c>
      <c r="F134" s="232" t="s">
        <v>135</v>
      </c>
      <c r="G134" s="229"/>
      <c r="H134" s="233">
        <v>12.960000000000001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134</v>
      </c>
      <c r="AU134" s="239" t="s">
        <v>86</v>
      </c>
      <c r="AV134" s="13" t="s">
        <v>86</v>
      </c>
      <c r="AW134" s="13" t="s">
        <v>32</v>
      </c>
      <c r="AX134" s="13" t="s">
        <v>76</v>
      </c>
      <c r="AY134" s="239" t="s">
        <v>124</v>
      </c>
    </row>
    <row r="135" s="13" customFormat="1">
      <c r="A135" s="13"/>
      <c r="B135" s="228"/>
      <c r="C135" s="229"/>
      <c r="D135" s="230" t="s">
        <v>134</v>
      </c>
      <c r="E135" s="231" t="s">
        <v>1</v>
      </c>
      <c r="F135" s="232" t="s">
        <v>136</v>
      </c>
      <c r="G135" s="229"/>
      <c r="H135" s="233">
        <v>3.5880000000000001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134</v>
      </c>
      <c r="AU135" s="239" t="s">
        <v>86</v>
      </c>
      <c r="AV135" s="13" t="s">
        <v>86</v>
      </c>
      <c r="AW135" s="13" t="s">
        <v>32</v>
      </c>
      <c r="AX135" s="13" t="s">
        <v>76</v>
      </c>
      <c r="AY135" s="239" t="s">
        <v>124</v>
      </c>
    </row>
    <row r="136" s="13" customFormat="1">
      <c r="A136" s="13"/>
      <c r="B136" s="228"/>
      <c r="C136" s="229"/>
      <c r="D136" s="230" t="s">
        <v>134</v>
      </c>
      <c r="E136" s="231" t="s">
        <v>1</v>
      </c>
      <c r="F136" s="232" t="s">
        <v>137</v>
      </c>
      <c r="G136" s="229"/>
      <c r="H136" s="233">
        <v>14.454000000000001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134</v>
      </c>
      <c r="AU136" s="239" t="s">
        <v>86</v>
      </c>
      <c r="AV136" s="13" t="s">
        <v>86</v>
      </c>
      <c r="AW136" s="13" t="s">
        <v>32</v>
      </c>
      <c r="AX136" s="13" t="s">
        <v>76</v>
      </c>
      <c r="AY136" s="239" t="s">
        <v>124</v>
      </c>
    </row>
    <row r="137" s="13" customFormat="1">
      <c r="A137" s="13"/>
      <c r="B137" s="228"/>
      <c r="C137" s="229"/>
      <c r="D137" s="230" t="s">
        <v>134</v>
      </c>
      <c r="E137" s="231" t="s">
        <v>1</v>
      </c>
      <c r="F137" s="232" t="s">
        <v>138</v>
      </c>
      <c r="G137" s="229"/>
      <c r="H137" s="233">
        <v>1.395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134</v>
      </c>
      <c r="AU137" s="239" t="s">
        <v>86</v>
      </c>
      <c r="AV137" s="13" t="s">
        <v>86</v>
      </c>
      <c r="AW137" s="13" t="s">
        <v>32</v>
      </c>
      <c r="AX137" s="13" t="s">
        <v>76</v>
      </c>
      <c r="AY137" s="239" t="s">
        <v>124</v>
      </c>
    </row>
    <row r="138" s="13" customFormat="1">
      <c r="A138" s="13"/>
      <c r="B138" s="228"/>
      <c r="C138" s="229"/>
      <c r="D138" s="230" t="s">
        <v>134</v>
      </c>
      <c r="E138" s="231" t="s">
        <v>1</v>
      </c>
      <c r="F138" s="232" t="s">
        <v>139</v>
      </c>
      <c r="G138" s="229"/>
      <c r="H138" s="233">
        <v>1.3799999999999999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134</v>
      </c>
      <c r="AU138" s="239" t="s">
        <v>86</v>
      </c>
      <c r="AV138" s="13" t="s">
        <v>86</v>
      </c>
      <c r="AW138" s="13" t="s">
        <v>32</v>
      </c>
      <c r="AX138" s="13" t="s">
        <v>76</v>
      </c>
      <c r="AY138" s="239" t="s">
        <v>124</v>
      </c>
    </row>
    <row r="139" s="14" customFormat="1">
      <c r="A139" s="14"/>
      <c r="B139" s="240"/>
      <c r="C139" s="241"/>
      <c r="D139" s="230" t="s">
        <v>134</v>
      </c>
      <c r="E139" s="242" t="s">
        <v>1</v>
      </c>
      <c r="F139" s="243" t="s">
        <v>140</v>
      </c>
      <c r="G139" s="241"/>
      <c r="H139" s="244">
        <v>33.777000000000001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134</v>
      </c>
      <c r="AU139" s="250" t="s">
        <v>86</v>
      </c>
      <c r="AV139" s="14" t="s">
        <v>132</v>
      </c>
      <c r="AW139" s="14" t="s">
        <v>32</v>
      </c>
      <c r="AX139" s="14" t="s">
        <v>84</v>
      </c>
      <c r="AY139" s="250" t="s">
        <v>124</v>
      </c>
    </row>
    <row r="140" s="2" customFormat="1" ht="24.15" customHeight="1">
      <c r="A140" s="39"/>
      <c r="B140" s="40"/>
      <c r="C140" s="215" t="s">
        <v>86</v>
      </c>
      <c r="D140" s="215" t="s">
        <v>127</v>
      </c>
      <c r="E140" s="216" t="s">
        <v>141</v>
      </c>
      <c r="F140" s="217" t="s">
        <v>142</v>
      </c>
      <c r="G140" s="218" t="s">
        <v>143</v>
      </c>
      <c r="H140" s="219">
        <v>149.25999999999999</v>
      </c>
      <c r="I140" s="220"/>
      <c r="J140" s="221">
        <f>ROUND(I140*H140,2)</f>
        <v>0</v>
      </c>
      <c r="K140" s="217" t="s">
        <v>131</v>
      </c>
      <c r="L140" s="45"/>
      <c r="M140" s="222" t="s">
        <v>1</v>
      </c>
      <c r="N140" s="223" t="s">
        <v>41</v>
      </c>
      <c r="O140" s="92"/>
      <c r="P140" s="224">
        <f>O140*H140</f>
        <v>0</v>
      </c>
      <c r="Q140" s="224">
        <v>0.0015</v>
      </c>
      <c r="R140" s="224">
        <f>Q140*H140</f>
        <v>0.22388999999999998</v>
      </c>
      <c r="S140" s="224">
        <v>0</v>
      </c>
      <c r="T140" s="22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6" t="s">
        <v>132</v>
      </c>
      <c r="AT140" s="226" t="s">
        <v>127</v>
      </c>
      <c r="AU140" s="226" t="s">
        <v>86</v>
      </c>
      <c r="AY140" s="18" t="s">
        <v>124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8" t="s">
        <v>84</v>
      </c>
      <c r="BK140" s="227">
        <f>ROUND(I140*H140,2)</f>
        <v>0</v>
      </c>
      <c r="BL140" s="18" t="s">
        <v>132</v>
      </c>
      <c r="BM140" s="226" t="s">
        <v>144</v>
      </c>
    </row>
    <row r="141" s="13" customFormat="1">
      <c r="A141" s="13"/>
      <c r="B141" s="228"/>
      <c r="C141" s="229"/>
      <c r="D141" s="230" t="s">
        <v>134</v>
      </c>
      <c r="E141" s="231" t="s">
        <v>1</v>
      </c>
      <c r="F141" s="232" t="s">
        <v>145</v>
      </c>
      <c r="G141" s="229"/>
      <c r="H141" s="233">
        <v>57.600000000000001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134</v>
      </c>
      <c r="AU141" s="239" t="s">
        <v>86</v>
      </c>
      <c r="AV141" s="13" t="s">
        <v>86</v>
      </c>
      <c r="AW141" s="13" t="s">
        <v>32</v>
      </c>
      <c r="AX141" s="13" t="s">
        <v>76</v>
      </c>
      <c r="AY141" s="239" t="s">
        <v>124</v>
      </c>
    </row>
    <row r="142" s="13" customFormat="1">
      <c r="A142" s="13"/>
      <c r="B142" s="228"/>
      <c r="C142" s="229"/>
      <c r="D142" s="230" t="s">
        <v>134</v>
      </c>
      <c r="E142" s="231" t="s">
        <v>1</v>
      </c>
      <c r="F142" s="232" t="s">
        <v>146</v>
      </c>
      <c r="G142" s="229"/>
      <c r="H142" s="233">
        <v>14.32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134</v>
      </c>
      <c r="AU142" s="239" t="s">
        <v>86</v>
      </c>
      <c r="AV142" s="13" t="s">
        <v>86</v>
      </c>
      <c r="AW142" s="13" t="s">
        <v>32</v>
      </c>
      <c r="AX142" s="13" t="s">
        <v>76</v>
      </c>
      <c r="AY142" s="239" t="s">
        <v>124</v>
      </c>
    </row>
    <row r="143" s="13" customFormat="1">
      <c r="A143" s="13"/>
      <c r="B143" s="228"/>
      <c r="C143" s="229"/>
      <c r="D143" s="230" t="s">
        <v>134</v>
      </c>
      <c r="E143" s="231" t="s">
        <v>1</v>
      </c>
      <c r="F143" s="232" t="s">
        <v>147</v>
      </c>
      <c r="G143" s="229"/>
      <c r="H143" s="233">
        <v>64.239999999999995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134</v>
      </c>
      <c r="AU143" s="239" t="s">
        <v>86</v>
      </c>
      <c r="AV143" s="13" t="s">
        <v>86</v>
      </c>
      <c r="AW143" s="13" t="s">
        <v>32</v>
      </c>
      <c r="AX143" s="13" t="s">
        <v>76</v>
      </c>
      <c r="AY143" s="239" t="s">
        <v>124</v>
      </c>
    </row>
    <row r="144" s="13" customFormat="1">
      <c r="A144" s="13"/>
      <c r="B144" s="228"/>
      <c r="C144" s="229"/>
      <c r="D144" s="230" t="s">
        <v>134</v>
      </c>
      <c r="E144" s="231" t="s">
        <v>1</v>
      </c>
      <c r="F144" s="232" t="s">
        <v>148</v>
      </c>
      <c r="G144" s="229"/>
      <c r="H144" s="233">
        <v>6.2000000000000002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134</v>
      </c>
      <c r="AU144" s="239" t="s">
        <v>86</v>
      </c>
      <c r="AV144" s="13" t="s">
        <v>86</v>
      </c>
      <c r="AW144" s="13" t="s">
        <v>32</v>
      </c>
      <c r="AX144" s="13" t="s">
        <v>76</v>
      </c>
      <c r="AY144" s="239" t="s">
        <v>124</v>
      </c>
    </row>
    <row r="145" s="13" customFormat="1">
      <c r="A145" s="13"/>
      <c r="B145" s="228"/>
      <c r="C145" s="229"/>
      <c r="D145" s="230" t="s">
        <v>134</v>
      </c>
      <c r="E145" s="231" t="s">
        <v>1</v>
      </c>
      <c r="F145" s="232" t="s">
        <v>149</v>
      </c>
      <c r="G145" s="229"/>
      <c r="H145" s="233">
        <v>6.9000000000000004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134</v>
      </c>
      <c r="AU145" s="239" t="s">
        <v>86</v>
      </c>
      <c r="AV145" s="13" t="s">
        <v>86</v>
      </c>
      <c r="AW145" s="13" t="s">
        <v>32</v>
      </c>
      <c r="AX145" s="13" t="s">
        <v>76</v>
      </c>
      <c r="AY145" s="239" t="s">
        <v>124</v>
      </c>
    </row>
    <row r="146" s="14" customFormat="1">
      <c r="A146" s="14"/>
      <c r="B146" s="240"/>
      <c r="C146" s="241"/>
      <c r="D146" s="230" t="s">
        <v>134</v>
      </c>
      <c r="E146" s="242" t="s">
        <v>1</v>
      </c>
      <c r="F146" s="243" t="s">
        <v>140</v>
      </c>
      <c r="G146" s="241"/>
      <c r="H146" s="244">
        <v>149.25999999999999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134</v>
      </c>
      <c r="AU146" s="250" t="s">
        <v>86</v>
      </c>
      <c r="AV146" s="14" t="s">
        <v>132</v>
      </c>
      <c r="AW146" s="14" t="s">
        <v>32</v>
      </c>
      <c r="AX146" s="14" t="s">
        <v>84</v>
      </c>
      <c r="AY146" s="250" t="s">
        <v>124</v>
      </c>
    </row>
    <row r="147" s="2" customFormat="1" ht="55.5" customHeight="1">
      <c r="A147" s="39"/>
      <c r="B147" s="40"/>
      <c r="C147" s="215" t="s">
        <v>150</v>
      </c>
      <c r="D147" s="215" t="s">
        <v>127</v>
      </c>
      <c r="E147" s="216" t="s">
        <v>151</v>
      </c>
      <c r="F147" s="217" t="s">
        <v>152</v>
      </c>
      <c r="G147" s="218" t="s">
        <v>143</v>
      </c>
      <c r="H147" s="219">
        <v>225.18000000000001</v>
      </c>
      <c r="I147" s="220"/>
      <c r="J147" s="221">
        <f>ROUND(I147*H147,2)</f>
        <v>0</v>
      </c>
      <c r="K147" s="217" t="s">
        <v>131</v>
      </c>
      <c r="L147" s="45"/>
      <c r="M147" s="222" t="s">
        <v>1</v>
      </c>
      <c r="N147" s="223" t="s">
        <v>41</v>
      </c>
      <c r="O147" s="92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6" t="s">
        <v>132</v>
      </c>
      <c r="AT147" s="226" t="s">
        <v>127</v>
      </c>
      <c r="AU147" s="226" t="s">
        <v>86</v>
      </c>
      <c r="AY147" s="18" t="s">
        <v>124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8" t="s">
        <v>84</v>
      </c>
      <c r="BK147" s="227">
        <f>ROUND(I147*H147,2)</f>
        <v>0</v>
      </c>
      <c r="BL147" s="18" t="s">
        <v>132</v>
      </c>
      <c r="BM147" s="226" t="s">
        <v>153</v>
      </c>
    </row>
    <row r="148" s="15" customFormat="1">
      <c r="A148" s="15"/>
      <c r="B148" s="251"/>
      <c r="C148" s="252"/>
      <c r="D148" s="230" t="s">
        <v>134</v>
      </c>
      <c r="E148" s="253" t="s">
        <v>1</v>
      </c>
      <c r="F148" s="254" t="s">
        <v>154</v>
      </c>
      <c r="G148" s="252"/>
      <c r="H148" s="253" t="s">
        <v>1</v>
      </c>
      <c r="I148" s="255"/>
      <c r="J148" s="252"/>
      <c r="K148" s="252"/>
      <c r="L148" s="256"/>
      <c r="M148" s="257"/>
      <c r="N148" s="258"/>
      <c r="O148" s="258"/>
      <c r="P148" s="258"/>
      <c r="Q148" s="258"/>
      <c r="R148" s="258"/>
      <c r="S148" s="258"/>
      <c r="T148" s="259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0" t="s">
        <v>134</v>
      </c>
      <c r="AU148" s="260" t="s">
        <v>86</v>
      </c>
      <c r="AV148" s="15" t="s">
        <v>84</v>
      </c>
      <c r="AW148" s="15" t="s">
        <v>32</v>
      </c>
      <c r="AX148" s="15" t="s">
        <v>76</v>
      </c>
      <c r="AY148" s="260" t="s">
        <v>124</v>
      </c>
    </row>
    <row r="149" s="13" customFormat="1">
      <c r="A149" s="13"/>
      <c r="B149" s="228"/>
      <c r="C149" s="229"/>
      <c r="D149" s="230" t="s">
        <v>134</v>
      </c>
      <c r="E149" s="231" t="s">
        <v>1</v>
      </c>
      <c r="F149" s="232" t="s">
        <v>155</v>
      </c>
      <c r="G149" s="229"/>
      <c r="H149" s="233">
        <v>43.200000000000003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134</v>
      </c>
      <c r="AU149" s="239" t="s">
        <v>86</v>
      </c>
      <c r="AV149" s="13" t="s">
        <v>86</v>
      </c>
      <c r="AW149" s="13" t="s">
        <v>32</v>
      </c>
      <c r="AX149" s="13" t="s">
        <v>76</v>
      </c>
      <c r="AY149" s="239" t="s">
        <v>124</v>
      </c>
    </row>
    <row r="150" s="13" customFormat="1">
      <c r="A150" s="13"/>
      <c r="B150" s="228"/>
      <c r="C150" s="229"/>
      <c r="D150" s="230" t="s">
        <v>134</v>
      </c>
      <c r="E150" s="231" t="s">
        <v>1</v>
      </c>
      <c r="F150" s="232" t="s">
        <v>156</v>
      </c>
      <c r="G150" s="229"/>
      <c r="H150" s="233">
        <v>11.960000000000001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134</v>
      </c>
      <c r="AU150" s="239" t="s">
        <v>86</v>
      </c>
      <c r="AV150" s="13" t="s">
        <v>86</v>
      </c>
      <c r="AW150" s="13" t="s">
        <v>32</v>
      </c>
      <c r="AX150" s="13" t="s">
        <v>76</v>
      </c>
      <c r="AY150" s="239" t="s">
        <v>124</v>
      </c>
    </row>
    <row r="151" s="13" customFormat="1">
      <c r="A151" s="13"/>
      <c r="B151" s="228"/>
      <c r="C151" s="229"/>
      <c r="D151" s="230" t="s">
        <v>134</v>
      </c>
      <c r="E151" s="231" t="s">
        <v>1</v>
      </c>
      <c r="F151" s="232" t="s">
        <v>157</v>
      </c>
      <c r="G151" s="229"/>
      <c r="H151" s="233">
        <v>48.18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134</v>
      </c>
      <c r="AU151" s="239" t="s">
        <v>86</v>
      </c>
      <c r="AV151" s="13" t="s">
        <v>86</v>
      </c>
      <c r="AW151" s="13" t="s">
        <v>32</v>
      </c>
      <c r="AX151" s="13" t="s">
        <v>76</v>
      </c>
      <c r="AY151" s="239" t="s">
        <v>124</v>
      </c>
    </row>
    <row r="152" s="13" customFormat="1">
      <c r="A152" s="13"/>
      <c r="B152" s="228"/>
      <c r="C152" s="229"/>
      <c r="D152" s="230" t="s">
        <v>134</v>
      </c>
      <c r="E152" s="231" t="s">
        <v>1</v>
      </c>
      <c r="F152" s="232" t="s">
        <v>158</v>
      </c>
      <c r="G152" s="229"/>
      <c r="H152" s="233">
        <v>4.6500000000000004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134</v>
      </c>
      <c r="AU152" s="239" t="s">
        <v>86</v>
      </c>
      <c r="AV152" s="13" t="s">
        <v>86</v>
      </c>
      <c r="AW152" s="13" t="s">
        <v>32</v>
      </c>
      <c r="AX152" s="13" t="s">
        <v>76</v>
      </c>
      <c r="AY152" s="239" t="s">
        <v>124</v>
      </c>
    </row>
    <row r="153" s="13" customFormat="1">
      <c r="A153" s="13"/>
      <c r="B153" s="228"/>
      <c r="C153" s="229"/>
      <c r="D153" s="230" t="s">
        <v>134</v>
      </c>
      <c r="E153" s="231" t="s">
        <v>1</v>
      </c>
      <c r="F153" s="232" t="s">
        <v>159</v>
      </c>
      <c r="G153" s="229"/>
      <c r="H153" s="233">
        <v>4.5999999999999996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134</v>
      </c>
      <c r="AU153" s="239" t="s">
        <v>86</v>
      </c>
      <c r="AV153" s="13" t="s">
        <v>86</v>
      </c>
      <c r="AW153" s="13" t="s">
        <v>32</v>
      </c>
      <c r="AX153" s="13" t="s">
        <v>76</v>
      </c>
      <c r="AY153" s="239" t="s">
        <v>124</v>
      </c>
    </row>
    <row r="154" s="16" customFormat="1">
      <c r="A154" s="16"/>
      <c r="B154" s="261"/>
      <c r="C154" s="262"/>
      <c r="D154" s="230" t="s">
        <v>134</v>
      </c>
      <c r="E154" s="263" t="s">
        <v>1</v>
      </c>
      <c r="F154" s="264" t="s">
        <v>160</v>
      </c>
      <c r="G154" s="262"/>
      <c r="H154" s="265">
        <v>112.59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1" t="s">
        <v>134</v>
      </c>
      <c r="AU154" s="271" t="s">
        <v>86</v>
      </c>
      <c r="AV154" s="16" t="s">
        <v>150</v>
      </c>
      <c r="AW154" s="16" t="s">
        <v>32</v>
      </c>
      <c r="AX154" s="16" t="s">
        <v>76</v>
      </c>
      <c r="AY154" s="271" t="s">
        <v>124</v>
      </c>
    </row>
    <row r="155" s="15" customFormat="1">
      <c r="A155" s="15"/>
      <c r="B155" s="251"/>
      <c r="C155" s="252"/>
      <c r="D155" s="230" t="s">
        <v>134</v>
      </c>
      <c r="E155" s="253" t="s">
        <v>1</v>
      </c>
      <c r="F155" s="254" t="s">
        <v>161</v>
      </c>
      <c r="G155" s="252"/>
      <c r="H155" s="253" t="s">
        <v>1</v>
      </c>
      <c r="I155" s="255"/>
      <c r="J155" s="252"/>
      <c r="K155" s="252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134</v>
      </c>
      <c r="AU155" s="260" t="s">
        <v>86</v>
      </c>
      <c r="AV155" s="15" t="s">
        <v>84</v>
      </c>
      <c r="AW155" s="15" t="s">
        <v>32</v>
      </c>
      <c r="AX155" s="15" t="s">
        <v>76</v>
      </c>
      <c r="AY155" s="260" t="s">
        <v>124</v>
      </c>
    </row>
    <row r="156" s="13" customFormat="1">
      <c r="A156" s="13"/>
      <c r="B156" s="228"/>
      <c r="C156" s="229"/>
      <c r="D156" s="230" t="s">
        <v>134</v>
      </c>
      <c r="E156" s="231" t="s">
        <v>1</v>
      </c>
      <c r="F156" s="232" t="s">
        <v>162</v>
      </c>
      <c r="G156" s="229"/>
      <c r="H156" s="233">
        <v>112.59</v>
      </c>
      <c r="I156" s="234"/>
      <c r="J156" s="229"/>
      <c r="K156" s="229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134</v>
      </c>
      <c r="AU156" s="239" t="s">
        <v>86</v>
      </c>
      <c r="AV156" s="13" t="s">
        <v>86</v>
      </c>
      <c r="AW156" s="13" t="s">
        <v>32</v>
      </c>
      <c r="AX156" s="13" t="s">
        <v>76</v>
      </c>
      <c r="AY156" s="239" t="s">
        <v>124</v>
      </c>
    </row>
    <row r="157" s="16" customFormat="1">
      <c r="A157" s="16"/>
      <c r="B157" s="261"/>
      <c r="C157" s="262"/>
      <c r="D157" s="230" t="s">
        <v>134</v>
      </c>
      <c r="E157" s="263" t="s">
        <v>1</v>
      </c>
      <c r="F157" s="264" t="s">
        <v>160</v>
      </c>
      <c r="G157" s="262"/>
      <c r="H157" s="265">
        <v>112.59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1" t="s">
        <v>134</v>
      </c>
      <c r="AU157" s="271" t="s">
        <v>86</v>
      </c>
      <c r="AV157" s="16" t="s">
        <v>150</v>
      </c>
      <c r="AW157" s="16" t="s">
        <v>32</v>
      </c>
      <c r="AX157" s="16" t="s">
        <v>76</v>
      </c>
      <c r="AY157" s="271" t="s">
        <v>124</v>
      </c>
    </row>
    <row r="158" s="14" customFormat="1">
      <c r="A158" s="14"/>
      <c r="B158" s="240"/>
      <c r="C158" s="241"/>
      <c r="D158" s="230" t="s">
        <v>134</v>
      </c>
      <c r="E158" s="242" t="s">
        <v>1</v>
      </c>
      <c r="F158" s="243" t="s">
        <v>140</v>
      </c>
      <c r="G158" s="241"/>
      <c r="H158" s="244">
        <v>225.18000000000001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0" t="s">
        <v>134</v>
      </c>
      <c r="AU158" s="250" t="s">
        <v>86</v>
      </c>
      <c r="AV158" s="14" t="s">
        <v>132</v>
      </c>
      <c r="AW158" s="14" t="s">
        <v>32</v>
      </c>
      <c r="AX158" s="14" t="s">
        <v>84</v>
      </c>
      <c r="AY158" s="250" t="s">
        <v>124</v>
      </c>
    </row>
    <row r="159" s="2" customFormat="1" ht="16.5" customHeight="1">
      <c r="A159" s="39"/>
      <c r="B159" s="40"/>
      <c r="C159" s="272" t="s">
        <v>132</v>
      </c>
      <c r="D159" s="272" t="s">
        <v>163</v>
      </c>
      <c r="E159" s="273" t="s">
        <v>164</v>
      </c>
      <c r="F159" s="274" t="s">
        <v>165</v>
      </c>
      <c r="G159" s="275" t="s">
        <v>143</v>
      </c>
      <c r="H159" s="276">
        <v>236.43899999999999</v>
      </c>
      <c r="I159" s="277"/>
      <c r="J159" s="278">
        <f>ROUND(I159*H159,2)</f>
        <v>0</v>
      </c>
      <c r="K159" s="274" t="s">
        <v>131</v>
      </c>
      <c r="L159" s="279"/>
      <c r="M159" s="280" t="s">
        <v>1</v>
      </c>
      <c r="N159" s="281" t="s">
        <v>41</v>
      </c>
      <c r="O159" s="92"/>
      <c r="P159" s="224">
        <f>O159*H159</f>
        <v>0</v>
      </c>
      <c r="Q159" s="224">
        <v>0.00010000000000000001</v>
      </c>
      <c r="R159" s="224">
        <f>Q159*H159</f>
        <v>0.023643899999999999</v>
      </c>
      <c r="S159" s="224">
        <v>0</v>
      </c>
      <c r="T159" s="22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6" t="s">
        <v>166</v>
      </c>
      <c r="AT159" s="226" t="s">
        <v>163</v>
      </c>
      <c r="AU159" s="226" t="s">
        <v>86</v>
      </c>
      <c r="AY159" s="18" t="s">
        <v>124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8" t="s">
        <v>84</v>
      </c>
      <c r="BK159" s="227">
        <f>ROUND(I159*H159,2)</f>
        <v>0</v>
      </c>
      <c r="BL159" s="18" t="s">
        <v>132</v>
      </c>
      <c r="BM159" s="226" t="s">
        <v>167</v>
      </c>
    </row>
    <row r="160" s="13" customFormat="1">
      <c r="A160" s="13"/>
      <c r="B160" s="228"/>
      <c r="C160" s="229"/>
      <c r="D160" s="230" t="s">
        <v>134</v>
      </c>
      <c r="E160" s="229"/>
      <c r="F160" s="232" t="s">
        <v>168</v>
      </c>
      <c r="G160" s="229"/>
      <c r="H160" s="233">
        <v>236.43899999999999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134</v>
      </c>
      <c r="AU160" s="239" t="s">
        <v>86</v>
      </c>
      <c r="AV160" s="13" t="s">
        <v>86</v>
      </c>
      <c r="AW160" s="13" t="s">
        <v>4</v>
      </c>
      <c r="AX160" s="13" t="s">
        <v>84</v>
      </c>
      <c r="AY160" s="239" t="s">
        <v>124</v>
      </c>
    </row>
    <row r="161" s="12" customFormat="1" ht="22.8" customHeight="1">
      <c r="A161" s="12"/>
      <c r="B161" s="199"/>
      <c r="C161" s="200"/>
      <c r="D161" s="201" t="s">
        <v>75</v>
      </c>
      <c r="E161" s="213" t="s">
        <v>169</v>
      </c>
      <c r="F161" s="213" t="s">
        <v>170</v>
      </c>
      <c r="G161" s="200"/>
      <c r="H161" s="200"/>
      <c r="I161" s="203"/>
      <c r="J161" s="214">
        <f>BK161</f>
        <v>0</v>
      </c>
      <c r="K161" s="200"/>
      <c r="L161" s="205"/>
      <c r="M161" s="206"/>
      <c r="N161" s="207"/>
      <c r="O161" s="207"/>
      <c r="P161" s="208">
        <f>SUM(P162:P174)</f>
        <v>0</v>
      </c>
      <c r="Q161" s="207"/>
      <c r="R161" s="208">
        <f>SUM(R162:R174)</f>
        <v>0.0074806799999999991</v>
      </c>
      <c r="S161" s="207"/>
      <c r="T161" s="209">
        <f>SUM(T162:T174)</f>
        <v>2.26736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0" t="s">
        <v>84</v>
      </c>
      <c r="AT161" s="211" t="s">
        <v>75</v>
      </c>
      <c r="AU161" s="211" t="s">
        <v>84</v>
      </c>
      <c r="AY161" s="210" t="s">
        <v>124</v>
      </c>
      <c r="BK161" s="212">
        <f>SUM(BK162:BK174)</f>
        <v>0</v>
      </c>
    </row>
    <row r="162" s="2" customFormat="1" ht="37.8" customHeight="1">
      <c r="A162" s="39"/>
      <c r="B162" s="40"/>
      <c r="C162" s="215" t="s">
        <v>171</v>
      </c>
      <c r="D162" s="215" t="s">
        <v>127</v>
      </c>
      <c r="E162" s="216" t="s">
        <v>172</v>
      </c>
      <c r="F162" s="217" t="s">
        <v>173</v>
      </c>
      <c r="G162" s="218" t="s">
        <v>130</v>
      </c>
      <c r="H162" s="219">
        <v>44.003999999999998</v>
      </c>
      <c r="I162" s="220"/>
      <c r="J162" s="221">
        <f>ROUND(I162*H162,2)</f>
        <v>0</v>
      </c>
      <c r="K162" s="217" t="s">
        <v>131</v>
      </c>
      <c r="L162" s="45"/>
      <c r="M162" s="222" t="s">
        <v>1</v>
      </c>
      <c r="N162" s="223" t="s">
        <v>41</v>
      </c>
      <c r="O162" s="92"/>
      <c r="P162" s="224">
        <f>O162*H162</f>
        <v>0</v>
      </c>
      <c r="Q162" s="224">
        <v>0.00012999999999999999</v>
      </c>
      <c r="R162" s="224">
        <f>Q162*H162</f>
        <v>0.0057205199999999989</v>
      </c>
      <c r="S162" s="224">
        <v>0</v>
      </c>
      <c r="T162" s="22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6" t="s">
        <v>132</v>
      </c>
      <c r="AT162" s="226" t="s">
        <v>127</v>
      </c>
      <c r="AU162" s="226" t="s">
        <v>86</v>
      </c>
      <c r="AY162" s="18" t="s">
        <v>124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8" t="s">
        <v>84</v>
      </c>
      <c r="BK162" s="227">
        <f>ROUND(I162*H162,2)</f>
        <v>0</v>
      </c>
      <c r="BL162" s="18" t="s">
        <v>132</v>
      </c>
      <c r="BM162" s="226" t="s">
        <v>174</v>
      </c>
    </row>
    <row r="163" s="13" customFormat="1">
      <c r="A163" s="13"/>
      <c r="B163" s="228"/>
      <c r="C163" s="229"/>
      <c r="D163" s="230" t="s">
        <v>134</v>
      </c>
      <c r="E163" s="231" t="s">
        <v>1</v>
      </c>
      <c r="F163" s="232" t="s">
        <v>175</v>
      </c>
      <c r="G163" s="229"/>
      <c r="H163" s="233">
        <v>44.003999999999998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134</v>
      </c>
      <c r="AU163" s="239" t="s">
        <v>86</v>
      </c>
      <c r="AV163" s="13" t="s">
        <v>86</v>
      </c>
      <c r="AW163" s="13" t="s">
        <v>32</v>
      </c>
      <c r="AX163" s="13" t="s">
        <v>76</v>
      </c>
      <c r="AY163" s="239" t="s">
        <v>124</v>
      </c>
    </row>
    <row r="164" s="14" customFormat="1">
      <c r="A164" s="14"/>
      <c r="B164" s="240"/>
      <c r="C164" s="241"/>
      <c r="D164" s="230" t="s">
        <v>134</v>
      </c>
      <c r="E164" s="242" t="s">
        <v>1</v>
      </c>
      <c r="F164" s="243" t="s">
        <v>140</v>
      </c>
      <c r="G164" s="241"/>
      <c r="H164" s="244">
        <v>44.003999999999998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134</v>
      </c>
      <c r="AU164" s="250" t="s">
        <v>86</v>
      </c>
      <c r="AV164" s="14" t="s">
        <v>132</v>
      </c>
      <c r="AW164" s="14" t="s">
        <v>32</v>
      </c>
      <c r="AX164" s="14" t="s">
        <v>84</v>
      </c>
      <c r="AY164" s="250" t="s">
        <v>124</v>
      </c>
    </row>
    <row r="165" s="2" customFormat="1" ht="37.8" customHeight="1">
      <c r="A165" s="39"/>
      <c r="B165" s="40"/>
      <c r="C165" s="215" t="s">
        <v>125</v>
      </c>
      <c r="D165" s="215" t="s">
        <v>127</v>
      </c>
      <c r="E165" s="216" t="s">
        <v>176</v>
      </c>
      <c r="F165" s="217" t="s">
        <v>177</v>
      </c>
      <c r="G165" s="218" t="s">
        <v>130</v>
      </c>
      <c r="H165" s="219">
        <v>44.003999999999998</v>
      </c>
      <c r="I165" s="220"/>
      <c r="J165" s="221">
        <f>ROUND(I165*H165,2)</f>
        <v>0</v>
      </c>
      <c r="K165" s="217" t="s">
        <v>131</v>
      </c>
      <c r="L165" s="45"/>
      <c r="M165" s="222" t="s">
        <v>1</v>
      </c>
      <c r="N165" s="223" t="s">
        <v>41</v>
      </c>
      <c r="O165" s="92"/>
      <c r="P165" s="224">
        <f>O165*H165</f>
        <v>0</v>
      </c>
      <c r="Q165" s="224">
        <v>4.0000000000000003E-05</v>
      </c>
      <c r="R165" s="224">
        <f>Q165*H165</f>
        <v>0.00176016</v>
      </c>
      <c r="S165" s="224">
        <v>0</v>
      </c>
      <c r="T165" s="22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6" t="s">
        <v>132</v>
      </c>
      <c r="AT165" s="226" t="s">
        <v>127</v>
      </c>
      <c r="AU165" s="226" t="s">
        <v>86</v>
      </c>
      <c r="AY165" s="18" t="s">
        <v>124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8" t="s">
        <v>84</v>
      </c>
      <c r="BK165" s="227">
        <f>ROUND(I165*H165,2)</f>
        <v>0</v>
      </c>
      <c r="BL165" s="18" t="s">
        <v>132</v>
      </c>
      <c r="BM165" s="226" t="s">
        <v>178</v>
      </c>
    </row>
    <row r="166" s="2" customFormat="1" ht="44.25" customHeight="1">
      <c r="A166" s="39"/>
      <c r="B166" s="40"/>
      <c r="C166" s="215" t="s">
        <v>179</v>
      </c>
      <c r="D166" s="215" t="s">
        <v>127</v>
      </c>
      <c r="E166" s="216" t="s">
        <v>180</v>
      </c>
      <c r="F166" s="217" t="s">
        <v>181</v>
      </c>
      <c r="G166" s="218" t="s">
        <v>130</v>
      </c>
      <c r="H166" s="219">
        <v>34.159999999999997</v>
      </c>
      <c r="I166" s="220"/>
      <c r="J166" s="221">
        <f>ROUND(I166*H166,2)</f>
        <v>0</v>
      </c>
      <c r="K166" s="217" t="s">
        <v>131</v>
      </c>
      <c r="L166" s="45"/>
      <c r="M166" s="222" t="s">
        <v>1</v>
      </c>
      <c r="N166" s="223" t="s">
        <v>41</v>
      </c>
      <c r="O166" s="92"/>
      <c r="P166" s="224">
        <f>O166*H166</f>
        <v>0</v>
      </c>
      <c r="Q166" s="224">
        <v>0</v>
      </c>
      <c r="R166" s="224">
        <f>Q166*H166</f>
        <v>0</v>
      </c>
      <c r="S166" s="224">
        <v>0.034000000000000002</v>
      </c>
      <c r="T166" s="225">
        <f>S166*H166</f>
        <v>1.16144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6" t="s">
        <v>132</v>
      </c>
      <c r="AT166" s="226" t="s">
        <v>127</v>
      </c>
      <c r="AU166" s="226" t="s">
        <v>86</v>
      </c>
      <c r="AY166" s="18" t="s">
        <v>124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8" t="s">
        <v>84</v>
      </c>
      <c r="BK166" s="227">
        <f>ROUND(I166*H166,2)</f>
        <v>0</v>
      </c>
      <c r="BL166" s="18" t="s">
        <v>132</v>
      </c>
      <c r="BM166" s="226" t="s">
        <v>182</v>
      </c>
    </row>
    <row r="167" s="13" customFormat="1">
      <c r="A167" s="13"/>
      <c r="B167" s="228"/>
      <c r="C167" s="229"/>
      <c r="D167" s="230" t="s">
        <v>134</v>
      </c>
      <c r="E167" s="231" t="s">
        <v>1</v>
      </c>
      <c r="F167" s="232" t="s">
        <v>183</v>
      </c>
      <c r="G167" s="229"/>
      <c r="H167" s="233">
        <v>5.6639999999999997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134</v>
      </c>
      <c r="AU167" s="239" t="s">
        <v>86</v>
      </c>
      <c r="AV167" s="13" t="s">
        <v>86</v>
      </c>
      <c r="AW167" s="13" t="s">
        <v>32</v>
      </c>
      <c r="AX167" s="13" t="s">
        <v>76</v>
      </c>
      <c r="AY167" s="239" t="s">
        <v>124</v>
      </c>
    </row>
    <row r="168" s="13" customFormat="1">
      <c r="A168" s="13"/>
      <c r="B168" s="228"/>
      <c r="C168" s="229"/>
      <c r="D168" s="230" t="s">
        <v>134</v>
      </c>
      <c r="E168" s="231" t="s">
        <v>1</v>
      </c>
      <c r="F168" s="232" t="s">
        <v>184</v>
      </c>
      <c r="G168" s="229"/>
      <c r="H168" s="233">
        <v>23.448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134</v>
      </c>
      <c r="AU168" s="239" t="s">
        <v>86</v>
      </c>
      <c r="AV168" s="13" t="s">
        <v>86</v>
      </c>
      <c r="AW168" s="13" t="s">
        <v>32</v>
      </c>
      <c r="AX168" s="13" t="s">
        <v>76</v>
      </c>
      <c r="AY168" s="239" t="s">
        <v>124</v>
      </c>
    </row>
    <row r="169" s="13" customFormat="1">
      <c r="A169" s="13"/>
      <c r="B169" s="228"/>
      <c r="C169" s="229"/>
      <c r="D169" s="230" t="s">
        <v>134</v>
      </c>
      <c r="E169" s="231" t="s">
        <v>1</v>
      </c>
      <c r="F169" s="232" t="s">
        <v>185</v>
      </c>
      <c r="G169" s="229"/>
      <c r="H169" s="233">
        <v>2.403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134</v>
      </c>
      <c r="AU169" s="239" t="s">
        <v>86</v>
      </c>
      <c r="AV169" s="13" t="s">
        <v>86</v>
      </c>
      <c r="AW169" s="13" t="s">
        <v>32</v>
      </c>
      <c r="AX169" s="13" t="s">
        <v>76</v>
      </c>
      <c r="AY169" s="239" t="s">
        <v>124</v>
      </c>
    </row>
    <row r="170" s="13" customFormat="1">
      <c r="A170" s="13"/>
      <c r="B170" s="228"/>
      <c r="C170" s="229"/>
      <c r="D170" s="230" t="s">
        <v>134</v>
      </c>
      <c r="E170" s="231" t="s">
        <v>1</v>
      </c>
      <c r="F170" s="232" t="s">
        <v>186</v>
      </c>
      <c r="G170" s="229"/>
      <c r="H170" s="233">
        <v>2.645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134</v>
      </c>
      <c r="AU170" s="239" t="s">
        <v>86</v>
      </c>
      <c r="AV170" s="13" t="s">
        <v>86</v>
      </c>
      <c r="AW170" s="13" t="s">
        <v>32</v>
      </c>
      <c r="AX170" s="13" t="s">
        <v>76</v>
      </c>
      <c r="AY170" s="239" t="s">
        <v>124</v>
      </c>
    </row>
    <row r="171" s="14" customFormat="1">
      <c r="A171" s="14"/>
      <c r="B171" s="240"/>
      <c r="C171" s="241"/>
      <c r="D171" s="230" t="s">
        <v>134</v>
      </c>
      <c r="E171" s="242" t="s">
        <v>1</v>
      </c>
      <c r="F171" s="243" t="s">
        <v>140</v>
      </c>
      <c r="G171" s="241"/>
      <c r="H171" s="244">
        <v>34.160000000000004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134</v>
      </c>
      <c r="AU171" s="250" t="s">
        <v>86</v>
      </c>
      <c r="AV171" s="14" t="s">
        <v>132</v>
      </c>
      <c r="AW171" s="14" t="s">
        <v>32</v>
      </c>
      <c r="AX171" s="14" t="s">
        <v>84</v>
      </c>
      <c r="AY171" s="250" t="s">
        <v>124</v>
      </c>
    </row>
    <row r="172" s="2" customFormat="1" ht="44.25" customHeight="1">
      <c r="A172" s="39"/>
      <c r="B172" s="40"/>
      <c r="C172" s="215" t="s">
        <v>166</v>
      </c>
      <c r="D172" s="215" t="s">
        <v>127</v>
      </c>
      <c r="E172" s="216" t="s">
        <v>187</v>
      </c>
      <c r="F172" s="217" t="s">
        <v>188</v>
      </c>
      <c r="G172" s="218" t="s">
        <v>130</v>
      </c>
      <c r="H172" s="219">
        <v>34.560000000000002</v>
      </c>
      <c r="I172" s="220"/>
      <c r="J172" s="221">
        <f>ROUND(I172*H172,2)</f>
        <v>0</v>
      </c>
      <c r="K172" s="217" t="s">
        <v>131</v>
      </c>
      <c r="L172" s="45"/>
      <c r="M172" s="222" t="s">
        <v>1</v>
      </c>
      <c r="N172" s="223" t="s">
        <v>41</v>
      </c>
      <c r="O172" s="92"/>
      <c r="P172" s="224">
        <f>O172*H172</f>
        <v>0</v>
      </c>
      <c r="Q172" s="224">
        <v>0</v>
      </c>
      <c r="R172" s="224">
        <f>Q172*H172</f>
        <v>0</v>
      </c>
      <c r="S172" s="224">
        <v>0.032000000000000001</v>
      </c>
      <c r="T172" s="225">
        <f>S172*H172</f>
        <v>1.10592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6" t="s">
        <v>132</v>
      </c>
      <c r="AT172" s="226" t="s">
        <v>127</v>
      </c>
      <c r="AU172" s="226" t="s">
        <v>86</v>
      </c>
      <c r="AY172" s="18" t="s">
        <v>124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8" t="s">
        <v>84</v>
      </c>
      <c r="BK172" s="227">
        <f>ROUND(I172*H172,2)</f>
        <v>0</v>
      </c>
      <c r="BL172" s="18" t="s">
        <v>132</v>
      </c>
      <c r="BM172" s="226" t="s">
        <v>189</v>
      </c>
    </row>
    <row r="173" s="13" customFormat="1">
      <c r="A173" s="13"/>
      <c r="B173" s="228"/>
      <c r="C173" s="229"/>
      <c r="D173" s="230" t="s">
        <v>134</v>
      </c>
      <c r="E173" s="231" t="s">
        <v>1</v>
      </c>
      <c r="F173" s="232" t="s">
        <v>190</v>
      </c>
      <c r="G173" s="229"/>
      <c r="H173" s="233">
        <v>34.560000000000002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134</v>
      </c>
      <c r="AU173" s="239" t="s">
        <v>86</v>
      </c>
      <c r="AV173" s="13" t="s">
        <v>86</v>
      </c>
      <c r="AW173" s="13" t="s">
        <v>32</v>
      </c>
      <c r="AX173" s="13" t="s">
        <v>76</v>
      </c>
      <c r="AY173" s="239" t="s">
        <v>124</v>
      </c>
    </row>
    <row r="174" s="14" customFormat="1">
      <c r="A174" s="14"/>
      <c r="B174" s="240"/>
      <c r="C174" s="241"/>
      <c r="D174" s="230" t="s">
        <v>134</v>
      </c>
      <c r="E174" s="242" t="s">
        <v>1</v>
      </c>
      <c r="F174" s="243" t="s">
        <v>140</v>
      </c>
      <c r="G174" s="241"/>
      <c r="H174" s="244">
        <v>34.560000000000002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134</v>
      </c>
      <c r="AU174" s="250" t="s">
        <v>86</v>
      </c>
      <c r="AV174" s="14" t="s">
        <v>132</v>
      </c>
      <c r="AW174" s="14" t="s">
        <v>32</v>
      </c>
      <c r="AX174" s="14" t="s">
        <v>84</v>
      </c>
      <c r="AY174" s="250" t="s">
        <v>124</v>
      </c>
    </row>
    <row r="175" s="12" customFormat="1" ht="22.8" customHeight="1">
      <c r="A175" s="12"/>
      <c r="B175" s="199"/>
      <c r="C175" s="200"/>
      <c r="D175" s="201" t="s">
        <v>75</v>
      </c>
      <c r="E175" s="213" t="s">
        <v>191</v>
      </c>
      <c r="F175" s="213" t="s">
        <v>192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SUM(P176:P181)</f>
        <v>0</v>
      </c>
      <c r="Q175" s="207"/>
      <c r="R175" s="208">
        <f>SUM(R176:R181)</f>
        <v>0</v>
      </c>
      <c r="S175" s="207"/>
      <c r="T175" s="209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0" t="s">
        <v>84</v>
      </c>
      <c r="AT175" s="211" t="s">
        <v>75</v>
      </c>
      <c r="AU175" s="211" t="s">
        <v>84</v>
      </c>
      <c r="AY175" s="210" t="s">
        <v>124</v>
      </c>
      <c r="BK175" s="212">
        <f>SUM(BK176:BK181)</f>
        <v>0</v>
      </c>
    </row>
    <row r="176" s="2" customFormat="1" ht="16.5" customHeight="1">
      <c r="A176" s="39"/>
      <c r="B176" s="40"/>
      <c r="C176" s="215" t="s">
        <v>169</v>
      </c>
      <c r="D176" s="215" t="s">
        <v>127</v>
      </c>
      <c r="E176" s="216" t="s">
        <v>193</v>
      </c>
      <c r="F176" s="217" t="s">
        <v>194</v>
      </c>
      <c r="G176" s="218" t="s">
        <v>195</v>
      </c>
      <c r="H176" s="219">
        <v>2.512</v>
      </c>
      <c r="I176" s="220"/>
      <c r="J176" s="221">
        <f>ROUND(I176*H176,2)</f>
        <v>0</v>
      </c>
      <c r="K176" s="217" t="s">
        <v>131</v>
      </c>
      <c r="L176" s="45"/>
      <c r="M176" s="222" t="s">
        <v>1</v>
      </c>
      <c r="N176" s="223" t="s">
        <v>41</v>
      </c>
      <c r="O176" s="92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6" t="s">
        <v>132</v>
      </c>
      <c r="AT176" s="226" t="s">
        <v>127</v>
      </c>
      <c r="AU176" s="226" t="s">
        <v>86</v>
      </c>
      <c r="AY176" s="18" t="s">
        <v>124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8" t="s">
        <v>84</v>
      </c>
      <c r="BK176" s="227">
        <f>ROUND(I176*H176,2)</f>
        <v>0</v>
      </c>
      <c r="BL176" s="18" t="s">
        <v>132</v>
      </c>
      <c r="BM176" s="226" t="s">
        <v>196</v>
      </c>
    </row>
    <row r="177" s="2" customFormat="1" ht="37.8" customHeight="1">
      <c r="A177" s="39"/>
      <c r="B177" s="40"/>
      <c r="C177" s="215" t="s">
        <v>197</v>
      </c>
      <c r="D177" s="215" t="s">
        <v>127</v>
      </c>
      <c r="E177" s="216" t="s">
        <v>198</v>
      </c>
      <c r="F177" s="217" t="s">
        <v>199</v>
      </c>
      <c r="G177" s="218" t="s">
        <v>195</v>
      </c>
      <c r="H177" s="219">
        <v>2.512</v>
      </c>
      <c r="I177" s="220"/>
      <c r="J177" s="221">
        <f>ROUND(I177*H177,2)</f>
        <v>0</v>
      </c>
      <c r="K177" s="217" t="s">
        <v>131</v>
      </c>
      <c r="L177" s="45"/>
      <c r="M177" s="222" t="s">
        <v>1</v>
      </c>
      <c r="N177" s="223" t="s">
        <v>41</v>
      </c>
      <c r="O177" s="92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6" t="s">
        <v>132</v>
      </c>
      <c r="AT177" s="226" t="s">
        <v>127</v>
      </c>
      <c r="AU177" s="226" t="s">
        <v>86</v>
      </c>
      <c r="AY177" s="18" t="s">
        <v>124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8" t="s">
        <v>84</v>
      </c>
      <c r="BK177" s="227">
        <f>ROUND(I177*H177,2)</f>
        <v>0</v>
      </c>
      <c r="BL177" s="18" t="s">
        <v>132</v>
      </c>
      <c r="BM177" s="226" t="s">
        <v>200</v>
      </c>
    </row>
    <row r="178" s="2" customFormat="1" ht="33" customHeight="1">
      <c r="A178" s="39"/>
      <c r="B178" s="40"/>
      <c r="C178" s="215" t="s">
        <v>201</v>
      </c>
      <c r="D178" s="215" t="s">
        <v>127</v>
      </c>
      <c r="E178" s="216" t="s">
        <v>202</v>
      </c>
      <c r="F178" s="217" t="s">
        <v>203</v>
      </c>
      <c r="G178" s="218" t="s">
        <v>195</v>
      </c>
      <c r="H178" s="219">
        <v>2.512</v>
      </c>
      <c r="I178" s="220"/>
      <c r="J178" s="221">
        <f>ROUND(I178*H178,2)</f>
        <v>0</v>
      </c>
      <c r="K178" s="217" t="s">
        <v>131</v>
      </c>
      <c r="L178" s="45"/>
      <c r="M178" s="222" t="s">
        <v>1</v>
      </c>
      <c r="N178" s="223" t="s">
        <v>41</v>
      </c>
      <c r="O178" s="92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6" t="s">
        <v>132</v>
      </c>
      <c r="AT178" s="226" t="s">
        <v>127</v>
      </c>
      <c r="AU178" s="226" t="s">
        <v>86</v>
      </c>
      <c r="AY178" s="18" t="s">
        <v>124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8" t="s">
        <v>84</v>
      </c>
      <c r="BK178" s="227">
        <f>ROUND(I178*H178,2)</f>
        <v>0</v>
      </c>
      <c r="BL178" s="18" t="s">
        <v>132</v>
      </c>
      <c r="BM178" s="226" t="s">
        <v>204</v>
      </c>
    </row>
    <row r="179" s="2" customFormat="1" ht="44.25" customHeight="1">
      <c r="A179" s="39"/>
      <c r="B179" s="40"/>
      <c r="C179" s="215" t="s">
        <v>8</v>
      </c>
      <c r="D179" s="215" t="s">
        <v>127</v>
      </c>
      <c r="E179" s="216" t="s">
        <v>205</v>
      </c>
      <c r="F179" s="217" t="s">
        <v>206</v>
      </c>
      <c r="G179" s="218" t="s">
        <v>195</v>
      </c>
      <c r="H179" s="219">
        <v>37.68</v>
      </c>
      <c r="I179" s="220"/>
      <c r="J179" s="221">
        <f>ROUND(I179*H179,2)</f>
        <v>0</v>
      </c>
      <c r="K179" s="217" t="s">
        <v>131</v>
      </c>
      <c r="L179" s="45"/>
      <c r="M179" s="222" t="s">
        <v>1</v>
      </c>
      <c r="N179" s="223" t="s">
        <v>41</v>
      </c>
      <c r="O179" s="92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6" t="s">
        <v>132</v>
      </c>
      <c r="AT179" s="226" t="s">
        <v>127</v>
      </c>
      <c r="AU179" s="226" t="s">
        <v>86</v>
      </c>
      <c r="AY179" s="18" t="s">
        <v>124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8" t="s">
        <v>84</v>
      </c>
      <c r="BK179" s="227">
        <f>ROUND(I179*H179,2)</f>
        <v>0</v>
      </c>
      <c r="BL179" s="18" t="s">
        <v>132</v>
      </c>
      <c r="BM179" s="226" t="s">
        <v>207</v>
      </c>
    </row>
    <row r="180" s="13" customFormat="1">
      <c r="A180" s="13"/>
      <c r="B180" s="228"/>
      <c r="C180" s="229"/>
      <c r="D180" s="230" t="s">
        <v>134</v>
      </c>
      <c r="E180" s="229"/>
      <c r="F180" s="232" t="s">
        <v>208</v>
      </c>
      <c r="G180" s="229"/>
      <c r="H180" s="233">
        <v>37.68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134</v>
      </c>
      <c r="AU180" s="239" t="s">
        <v>86</v>
      </c>
      <c r="AV180" s="13" t="s">
        <v>86</v>
      </c>
      <c r="AW180" s="13" t="s">
        <v>4</v>
      </c>
      <c r="AX180" s="13" t="s">
        <v>84</v>
      </c>
      <c r="AY180" s="239" t="s">
        <v>124</v>
      </c>
    </row>
    <row r="181" s="2" customFormat="1" ht="44.25" customHeight="1">
      <c r="A181" s="39"/>
      <c r="B181" s="40"/>
      <c r="C181" s="215" t="s">
        <v>209</v>
      </c>
      <c r="D181" s="215" t="s">
        <v>127</v>
      </c>
      <c r="E181" s="216" t="s">
        <v>210</v>
      </c>
      <c r="F181" s="217" t="s">
        <v>211</v>
      </c>
      <c r="G181" s="218" t="s">
        <v>195</v>
      </c>
      <c r="H181" s="219">
        <v>2.512</v>
      </c>
      <c r="I181" s="220"/>
      <c r="J181" s="221">
        <f>ROUND(I181*H181,2)</f>
        <v>0</v>
      </c>
      <c r="K181" s="217" t="s">
        <v>131</v>
      </c>
      <c r="L181" s="45"/>
      <c r="M181" s="222" t="s">
        <v>1</v>
      </c>
      <c r="N181" s="223" t="s">
        <v>41</v>
      </c>
      <c r="O181" s="92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6" t="s">
        <v>132</v>
      </c>
      <c r="AT181" s="226" t="s">
        <v>127</v>
      </c>
      <c r="AU181" s="226" t="s">
        <v>86</v>
      </c>
      <c r="AY181" s="18" t="s">
        <v>124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8" t="s">
        <v>84</v>
      </c>
      <c r="BK181" s="227">
        <f>ROUND(I181*H181,2)</f>
        <v>0</v>
      </c>
      <c r="BL181" s="18" t="s">
        <v>132</v>
      </c>
      <c r="BM181" s="226" t="s">
        <v>212</v>
      </c>
    </row>
    <row r="182" s="12" customFormat="1" ht="22.8" customHeight="1">
      <c r="A182" s="12"/>
      <c r="B182" s="199"/>
      <c r="C182" s="200"/>
      <c r="D182" s="201" t="s">
        <v>75</v>
      </c>
      <c r="E182" s="213" t="s">
        <v>213</v>
      </c>
      <c r="F182" s="213" t="s">
        <v>214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P183</f>
        <v>0</v>
      </c>
      <c r="Q182" s="207"/>
      <c r="R182" s="208">
        <f>R183</f>
        <v>0</v>
      </c>
      <c r="S182" s="207"/>
      <c r="T182" s="20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84</v>
      </c>
      <c r="AT182" s="211" t="s">
        <v>75</v>
      </c>
      <c r="AU182" s="211" t="s">
        <v>84</v>
      </c>
      <c r="AY182" s="210" t="s">
        <v>124</v>
      </c>
      <c r="BK182" s="212">
        <f>BK183</f>
        <v>0</v>
      </c>
    </row>
    <row r="183" s="2" customFormat="1" ht="55.5" customHeight="1">
      <c r="A183" s="39"/>
      <c r="B183" s="40"/>
      <c r="C183" s="215" t="s">
        <v>215</v>
      </c>
      <c r="D183" s="215" t="s">
        <v>127</v>
      </c>
      <c r="E183" s="216" t="s">
        <v>216</v>
      </c>
      <c r="F183" s="217" t="s">
        <v>217</v>
      </c>
      <c r="G183" s="218" t="s">
        <v>195</v>
      </c>
      <c r="H183" s="219">
        <v>1.389</v>
      </c>
      <c r="I183" s="220"/>
      <c r="J183" s="221">
        <f>ROUND(I183*H183,2)</f>
        <v>0</v>
      </c>
      <c r="K183" s="217" t="s">
        <v>131</v>
      </c>
      <c r="L183" s="45"/>
      <c r="M183" s="222" t="s">
        <v>1</v>
      </c>
      <c r="N183" s="223" t="s">
        <v>41</v>
      </c>
      <c r="O183" s="92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6" t="s">
        <v>132</v>
      </c>
      <c r="AT183" s="226" t="s">
        <v>127</v>
      </c>
      <c r="AU183" s="226" t="s">
        <v>86</v>
      </c>
      <c r="AY183" s="18" t="s">
        <v>124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8" t="s">
        <v>84</v>
      </c>
      <c r="BK183" s="227">
        <f>ROUND(I183*H183,2)</f>
        <v>0</v>
      </c>
      <c r="BL183" s="18" t="s">
        <v>132</v>
      </c>
      <c r="BM183" s="226" t="s">
        <v>218</v>
      </c>
    </row>
    <row r="184" s="12" customFormat="1" ht="25.92" customHeight="1">
      <c r="A184" s="12"/>
      <c r="B184" s="199"/>
      <c r="C184" s="200"/>
      <c r="D184" s="201" t="s">
        <v>75</v>
      </c>
      <c r="E184" s="202" t="s">
        <v>219</v>
      </c>
      <c r="F184" s="202" t="s">
        <v>220</v>
      </c>
      <c r="G184" s="200"/>
      <c r="H184" s="200"/>
      <c r="I184" s="203"/>
      <c r="J184" s="204">
        <f>BK184</f>
        <v>0</v>
      </c>
      <c r="K184" s="200"/>
      <c r="L184" s="205"/>
      <c r="M184" s="206"/>
      <c r="N184" s="207"/>
      <c r="O184" s="207"/>
      <c r="P184" s="208">
        <f>P185+P201+P212+P253</f>
        <v>0</v>
      </c>
      <c r="Q184" s="207"/>
      <c r="R184" s="208">
        <f>R185+R201+R212+R253</f>
        <v>1.6697782799999996</v>
      </c>
      <c r="S184" s="207"/>
      <c r="T184" s="209">
        <f>T185+T201+T212+T253</f>
        <v>0.2448389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0" t="s">
        <v>86</v>
      </c>
      <c r="AT184" s="211" t="s">
        <v>75</v>
      </c>
      <c r="AU184" s="211" t="s">
        <v>76</v>
      </c>
      <c r="AY184" s="210" t="s">
        <v>124</v>
      </c>
      <c r="BK184" s="212">
        <f>BK185+BK201+BK212+BK253</f>
        <v>0</v>
      </c>
    </row>
    <row r="185" s="12" customFormat="1" ht="22.8" customHeight="1">
      <c r="A185" s="12"/>
      <c r="B185" s="199"/>
      <c r="C185" s="200"/>
      <c r="D185" s="201" t="s">
        <v>75</v>
      </c>
      <c r="E185" s="213" t="s">
        <v>221</v>
      </c>
      <c r="F185" s="213" t="s">
        <v>222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SUM(P186:P200)</f>
        <v>0</v>
      </c>
      <c r="Q185" s="207"/>
      <c r="R185" s="208">
        <f>SUM(R186:R200)</f>
        <v>0.15731430000000002</v>
      </c>
      <c r="S185" s="207"/>
      <c r="T185" s="209">
        <f>SUM(T186:T200)</f>
        <v>0.061238900000000006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0" t="s">
        <v>86</v>
      </c>
      <c r="AT185" s="211" t="s">
        <v>75</v>
      </c>
      <c r="AU185" s="211" t="s">
        <v>84</v>
      </c>
      <c r="AY185" s="210" t="s">
        <v>124</v>
      </c>
      <c r="BK185" s="212">
        <f>SUM(BK186:BK200)</f>
        <v>0</v>
      </c>
    </row>
    <row r="186" s="2" customFormat="1" ht="24.15" customHeight="1">
      <c r="A186" s="39"/>
      <c r="B186" s="40"/>
      <c r="C186" s="215" t="s">
        <v>223</v>
      </c>
      <c r="D186" s="215" t="s">
        <v>127</v>
      </c>
      <c r="E186" s="216" t="s">
        <v>224</v>
      </c>
      <c r="F186" s="217" t="s">
        <v>225</v>
      </c>
      <c r="G186" s="218" t="s">
        <v>143</v>
      </c>
      <c r="H186" s="219">
        <v>36.670000000000002</v>
      </c>
      <c r="I186" s="220"/>
      <c r="J186" s="221">
        <f>ROUND(I186*H186,2)</f>
        <v>0</v>
      </c>
      <c r="K186" s="217" t="s">
        <v>131</v>
      </c>
      <c r="L186" s="45"/>
      <c r="M186" s="222" t="s">
        <v>1</v>
      </c>
      <c r="N186" s="223" t="s">
        <v>41</v>
      </c>
      <c r="O186" s="92"/>
      <c r="P186" s="224">
        <f>O186*H186</f>
        <v>0</v>
      </c>
      <c r="Q186" s="224">
        <v>0</v>
      </c>
      <c r="R186" s="224">
        <f>Q186*H186</f>
        <v>0</v>
      </c>
      <c r="S186" s="224">
        <v>0.00167</v>
      </c>
      <c r="T186" s="225">
        <f>S186*H186</f>
        <v>0.061238900000000006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6" t="s">
        <v>226</v>
      </c>
      <c r="AT186" s="226" t="s">
        <v>127</v>
      </c>
      <c r="AU186" s="226" t="s">
        <v>86</v>
      </c>
      <c r="AY186" s="18" t="s">
        <v>124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8" t="s">
        <v>84</v>
      </c>
      <c r="BK186" s="227">
        <f>ROUND(I186*H186,2)</f>
        <v>0</v>
      </c>
      <c r="BL186" s="18" t="s">
        <v>226</v>
      </c>
      <c r="BM186" s="226" t="s">
        <v>227</v>
      </c>
    </row>
    <row r="187" s="13" customFormat="1">
      <c r="A187" s="13"/>
      <c r="B187" s="228"/>
      <c r="C187" s="229"/>
      <c r="D187" s="230" t="s">
        <v>134</v>
      </c>
      <c r="E187" s="231" t="s">
        <v>1</v>
      </c>
      <c r="F187" s="232" t="s">
        <v>228</v>
      </c>
      <c r="G187" s="229"/>
      <c r="H187" s="233">
        <v>14.4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134</v>
      </c>
      <c r="AU187" s="239" t="s">
        <v>86</v>
      </c>
      <c r="AV187" s="13" t="s">
        <v>86</v>
      </c>
      <c r="AW187" s="13" t="s">
        <v>32</v>
      </c>
      <c r="AX187" s="13" t="s">
        <v>76</v>
      </c>
      <c r="AY187" s="239" t="s">
        <v>124</v>
      </c>
    </row>
    <row r="188" s="13" customFormat="1">
      <c r="A188" s="13"/>
      <c r="B188" s="228"/>
      <c r="C188" s="229"/>
      <c r="D188" s="230" t="s">
        <v>134</v>
      </c>
      <c r="E188" s="231" t="s">
        <v>1</v>
      </c>
      <c r="F188" s="232" t="s">
        <v>229</v>
      </c>
      <c r="G188" s="229"/>
      <c r="H188" s="233">
        <v>2.3599999999999999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134</v>
      </c>
      <c r="AU188" s="239" t="s">
        <v>86</v>
      </c>
      <c r="AV188" s="13" t="s">
        <v>86</v>
      </c>
      <c r="AW188" s="13" t="s">
        <v>32</v>
      </c>
      <c r="AX188" s="13" t="s">
        <v>76</v>
      </c>
      <c r="AY188" s="239" t="s">
        <v>124</v>
      </c>
    </row>
    <row r="189" s="13" customFormat="1">
      <c r="A189" s="13"/>
      <c r="B189" s="228"/>
      <c r="C189" s="229"/>
      <c r="D189" s="230" t="s">
        <v>134</v>
      </c>
      <c r="E189" s="231" t="s">
        <v>1</v>
      </c>
      <c r="F189" s="232" t="s">
        <v>230</v>
      </c>
      <c r="G189" s="229"/>
      <c r="H189" s="233">
        <v>16.059999999999999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134</v>
      </c>
      <c r="AU189" s="239" t="s">
        <v>86</v>
      </c>
      <c r="AV189" s="13" t="s">
        <v>86</v>
      </c>
      <c r="AW189" s="13" t="s">
        <v>32</v>
      </c>
      <c r="AX189" s="13" t="s">
        <v>76</v>
      </c>
      <c r="AY189" s="239" t="s">
        <v>124</v>
      </c>
    </row>
    <row r="190" s="13" customFormat="1">
      <c r="A190" s="13"/>
      <c r="B190" s="228"/>
      <c r="C190" s="229"/>
      <c r="D190" s="230" t="s">
        <v>134</v>
      </c>
      <c r="E190" s="231" t="s">
        <v>1</v>
      </c>
      <c r="F190" s="232" t="s">
        <v>231</v>
      </c>
      <c r="G190" s="229"/>
      <c r="H190" s="233">
        <v>1.55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134</v>
      </c>
      <c r="AU190" s="239" t="s">
        <v>86</v>
      </c>
      <c r="AV190" s="13" t="s">
        <v>86</v>
      </c>
      <c r="AW190" s="13" t="s">
        <v>32</v>
      </c>
      <c r="AX190" s="13" t="s">
        <v>76</v>
      </c>
      <c r="AY190" s="239" t="s">
        <v>124</v>
      </c>
    </row>
    <row r="191" s="13" customFormat="1">
      <c r="A191" s="13"/>
      <c r="B191" s="228"/>
      <c r="C191" s="229"/>
      <c r="D191" s="230" t="s">
        <v>134</v>
      </c>
      <c r="E191" s="231" t="s">
        <v>1</v>
      </c>
      <c r="F191" s="232" t="s">
        <v>232</v>
      </c>
      <c r="G191" s="229"/>
      <c r="H191" s="233">
        <v>2.2999999999999998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134</v>
      </c>
      <c r="AU191" s="239" t="s">
        <v>86</v>
      </c>
      <c r="AV191" s="13" t="s">
        <v>86</v>
      </c>
      <c r="AW191" s="13" t="s">
        <v>32</v>
      </c>
      <c r="AX191" s="13" t="s">
        <v>76</v>
      </c>
      <c r="AY191" s="239" t="s">
        <v>124</v>
      </c>
    </row>
    <row r="192" s="14" customFormat="1">
      <c r="A192" s="14"/>
      <c r="B192" s="240"/>
      <c r="C192" s="241"/>
      <c r="D192" s="230" t="s">
        <v>134</v>
      </c>
      <c r="E192" s="242" t="s">
        <v>1</v>
      </c>
      <c r="F192" s="243" t="s">
        <v>140</v>
      </c>
      <c r="G192" s="241"/>
      <c r="H192" s="244">
        <v>36.670000000000002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134</v>
      </c>
      <c r="AU192" s="250" t="s">
        <v>86</v>
      </c>
      <c r="AV192" s="14" t="s">
        <v>132</v>
      </c>
      <c r="AW192" s="14" t="s">
        <v>32</v>
      </c>
      <c r="AX192" s="14" t="s">
        <v>84</v>
      </c>
      <c r="AY192" s="250" t="s">
        <v>124</v>
      </c>
    </row>
    <row r="193" s="2" customFormat="1" ht="37.8" customHeight="1">
      <c r="A193" s="39"/>
      <c r="B193" s="40"/>
      <c r="C193" s="215" t="s">
        <v>226</v>
      </c>
      <c r="D193" s="215" t="s">
        <v>127</v>
      </c>
      <c r="E193" s="216" t="s">
        <v>233</v>
      </c>
      <c r="F193" s="217" t="s">
        <v>234</v>
      </c>
      <c r="G193" s="218" t="s">
        <v>143</v>
      </c>
      <c r="H193" s="219">
        <v>36.670000000000002</v>
      </c>
      <c r="I193" s="220"/>
      <c r="J193" s="221">
        <f>ROUND(I193*H193,2)</f>
        <v>0</v>
      </c>
      <c r="K193" s="217" t="s">
        <v>131</v>
      </c>
      <c r="L193" s="45"/>
      <c r="M193" s="222" t="s">
        <v>1</v>
      </c>
      <c r="N193" s="223" t="s">
        <v>41</v>
      </c>
      <c r="O193" s="92"/>
      <c r="P193" s="224">
        <f>O193*H193</f>
        <v>0</v>
      </c>
      <c r="Q193" s="224">
        <v>0.0042900000000000004</v>
      </c>
      <c r="R193" s="224">
        <f>Q193*H193</f>
        <v>0.15731430000000002</v>
      </c>
      <c r="S193" s="224">
        <v>0</v>
      </c>
      <c r="T193" s="22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6" t="s">
        <v>226</v>
      </c>
      <c r="AT193" s="226" t="s">
        <v>127</v>
      </c>
      <c r="AU193" s="226" t="s">
        <v>86</v>
      </c>
      <c r="AY193" s="18" t="s">
        <v>124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8" t="s">
        <v>84</v>
      </c>
      <c r="BK193" s="227">
        <f>ROUND(I193*H193,2)</f>
        <v>0</v>
      </c>
      <c r="BL193" s="18" t="s">
        <v>226</v>
      </c>
      <c r="BM193" s="226" t="s">
        <v>235</v>
      </c>
    </row>
    <row r="194" s="13" customFormat="1">
      <c r="A194" s="13"/>
      <c r="B194" s="228"/>
      <c r="C194" s="229"/>
      <c r="D194" s="230" t="s">
        <v>134</v>
      </c>
      <c r="E194" s="231" t="s">
        <v>1</v>
      </c>
      <c r="F194" s="232" t="s">
        <v>228</v>
      </c>
      <c r="G194" s="229"/>
      <c r="H194" s="233">
        <v>14.4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134</v>
      </c>
      <c r="AU194" s="239" t="s">
        <v>86</v>
      </c>
      <c r="AV194" s="13" t="s">
        <v>86</v>
      </c>
      <c r="AW194" s="13" t="s">
        <v>32</v>
      </c>
      <c r="AX194" s="13" t="s">
        <v>76</v>
      </c>
      <c r="AY194" s="239" t="s">
        <v>124</v>
      </c>
    </row>
    <row r="195" s="13" customFormat="1">
      <c r="A195" s="13"/>
      <c r="B195" s="228"/>
      <c r="C195" s="229"/>
      <c r="D195" s="230" t="s">
        <v>134</v>
      </c>
      <c r="E195" s="231" t="s">
        <v>1</v>
      </c>
      <c r="F195" s="232" t="s">
        <v>229</v>
      </c>
      <c r="G195" s="229"/>
      <c r="H195" s="233">
        <v>2.3599999999999999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134</v>
      </c>
      <c r="AU195" s="239" t="s">
        <v>86</v>
      </c>
      <c r="AV195" s="13" t="s">
        <v>86</v>
      </c>
      <c r="AW195" s="13" t="s">
        <v>32</v>
      </c>
      <c r="AX195" s="13" t="s">
        <v>76</v>
      </c>
      <c r="AY195" s="239" t="s">
        <v>124</v>
      </c>
    </row>
    <row r="196" s="13" customFormat="1">
      <c r="A196" s="13"/>
      <c r="B196" s="228"/>
      <c r="C196" s="229"/>
      <c r="D196" s="230" t="s">
        <v>134</v>
      </c>
      <c r="E196" s="231" t="s">
        <v>1</v>
      </c>
      <c r="F196" s="232" t="s">
        <v>230</v>
      </c>
      <c r="G196" s="229"/>
      <c r="H196" s="233">
        <v>16.059999999999999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134</v>
      </c>
      <c r="AU196" s="239" t="s">
        <v>86</v>
      </c>
      <c r="AV196" s="13" t="s">
        <v>86</v>
      </c>
      <c r="AW196" s="13" t="s">
        <v>32</v>
      </c>
      <c r="AX196" s="13" t="s">
        <v>76</v>
      </c>
      <c r="AY196" s="239" t="s">
        <v>124</v>
      </c>
    </row>
    <row r="197" s="13" customFormat="1">
      <c r="A197" s="13"/>
      <c r="B197" s="228"/>
      <c r="C197" s="229"/>
      <c r="D197" s="230" t="s">
        <v>134</v>
      </c>
      <c r="E197" s="231" t="s">
        <v>1</v>
      </c>
      <c r="F197" s="232" t="s">
        <v>231</v>
      </c>
      <c r="G197" s="229"/>
      <c r="H197" s="233">
        <v>1.55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134</v>
      </c>
      <c r="AU197" s="239" t="s">
        <v>86</v>
      </c>
      <c r="AV197" s="13" t="s">
        <v>86</v>
      </c>
      <c r="AW197" s="13" t="s">
        <v>32</v>
      </c>
      <c r="AX197" s="13" t="s">
        <v>76</v>
      </c>
      <c r="AY197" s="239" t="s">
        <v>124</v>
      </c>
    </row>
    <row r="198" s="13" customFormat="1">
      <c r="A198" s="13"/>
      <c r="B198" s="228"/>
      <c r="C198" s="229"/>
      <c r="D198" s="230" t="s">
        <v>134</v>
      </c>
      <c r="E198" s="231" t="s">
        <v>1</v>
      </c>
      <c r="F198" s="232" t="s">
        <v>232</v>
      </c>
      <c r="G198" s="229"/>
      <c r="H198" s="233">
        <v>2.2999999999999998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134</v>
      </c>
      <c r="AU198" s="239" t="s">
        <v>86</v>
      </c>
      <c r="AV198" s="13" t="s">
        <v>86</v>
      </c>
      <c r="AW198" s="13" t="s">
        <v>32</v>
      </c>
      <c r="AX198" s="13" t="s">
        <v>76</v>
      </c>
      <c r="AY198" s="239" t="s">
        <v>124</v>
      </c>
    </row>
    <row r="199" s="14" customFormat="1">
      <c r="A199" s="14"/>
      <c r="B199" s="240"/>
      <c r="C199" s="241"/>
      <c r="D199" s="230" t="s">
        <v>134</v>
      </c>
      <c r="E199" s="242" t="s">
        <v>1</v>
      </c>
      <c r="F199" s="243" t="s">
        <v>140</v>
      </c>
      <c r="G199" s="241"/>
      <c r="H199" s="244">
        <v>36.670000000000002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134</v>
      </c>
      <c r="AU199" s="250" t="s">
        <v>86</v>
      </c>
      <c r="AV199" s="14" t="s">
        <v>132</v>
      </c>
      <c r="AW199" s="14" t="s">
        <v>32</v>
      </c>
      <c r="AX199" s="14" t="s">
        <v>84</v>
      </c>
      <c r="AY199" s="250" t="s">
        <v>124</v>
      </c>
    </row>
    <row r="200" s="2" customFormat="1" ht="55.5" customHeight="1">
      <c r="A200" s="39"/>
      <c r="B200" s="40"/>
      <c r="C200" s="215" t="s">
        <v>236</v>
      </c>
      <c r="D200" s="215" t="s">
        <v>127</v>
      </c>
      <c r="E200" s="216" t="s">
        <v>237</v>
      </c>
      <c r="F200" s="217" t="s">
        <v>238</v>
      </c>
      <c r="G200" s="218" t="s">
        <v>195</v>
      </c>
      <c r="H200" s="219">
        <v>0.157</v>
      </c>
      <c r="I200" s="220"/>
      <c r="J200" s="221">
        <f>ROUND(I200*H200,2)</f>
        <v>0</v>
      </c>
      <c r="K200" s="217" t="s">
        <v>131</v>
      </c>
      <c r="L200" s="45"/>
      <c r="M200" s="222" t="s">
        <v>1</v>
      </c>
      <c r="N200" s="223" t="s">
        <v>41</v>
      </c>
      <c r="O200" s="92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6" t="s">
        <v>226</v>
      </c>
      <c r="AT200" s="226" t="s">
        <v>127</v>
      </c>
      <c r="AU200" s="226" t="s">
        <v>86</v>
      </c>
      <c r="AY200" s="18" t="s">
        <v>124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8" t="s">
        <v>84</v>
      </c>
      <c r="BK200" s="227">
        <f>ROUND(I200*H200,2)</f>
        <v>0</v>
      </c>
      <c r="BL200" s="18" t="s">
        <v>226</v>
      </c>
      <c r="BM200" s="226" t="s">
        <v>239</v>
      </c>
    </row>
    <row r="201" s="12" customFormat="1" ht="22.8" customHeight="1">
      <c r="A201" s="12"/>
      <c r="B201" s="199"/>
      <c r="C201" s="200"/>
      <c r="D201" s="201" t="s">
        <v>75</v>
      </c>
      <c r="E201" s="213" t="s">
        <v>240</v>
      </c>
      <c r="F201" s="213" t="s">
        <v>241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SUM(P202:P211)</f>
        <v>0</v>
      </c>
      <c r="Q201" s="207"/>
      <c r="R201" s="208">
        <f>SUM(R202:R211)</f>
        <v>0.085167599999999982</v>
      </c>
      <c r="S201" s="207"/>
      <c r="T201" s="209">
        <f>SUM(T202:T211)</f>
        <v>0.18359999999999999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86</v>
      </c>
      <c r="AT201" s="211" t="s">
        <v>75</v>
      </c>
      <c r="AU201" s="211" t="s">
        <v>84</v>
      </c>
      <c r="AY201" s="210" t="s">
        <v>124</v>
      </c>
      <c r="BK201" s="212">
        <f>SUM(BK202:BK211)</f>
        <v>0</v>
      </c>
    </row>
    <row r="202" s="2" customFormat="1" ht="16.5" customHeight="1">
      <c r="A202" s="39"/>
      <c r="B202" s="40"/>
      <c r="C202" s="215" t="s">
        <v>242</v>
      </c>
      <c r="D202" s="215" t="s">
        <v>127</v>
      </c>
      <c r="E202" s="216" t="s">
        <v>243</v>
      </c>
      <c r="F202" s="217" t="s">
        <v>244</v>
      </c>
      <c r="G202" s="218" t="s">
        <v>143</v>
      </c>
      <c r="H202" s="219">
        <v>36.719999999999999</v>
      </c>
      <c r="I202" s="220"/>
      <c r="J202" s="221">
        <f>ROUND(I202*H202,2)</f>
        <v>0</v>
      </c>
      <c r="K202" s="217" t="s">
        <v>131</v>
      </c>
      <c r="L202" s="45"/>
      <c r="M202" s="222" t="s">
        <v>1</v>
      </c>
      <c r="N202" s="223" t="s">
        <v>41</v>
      </c>
      <c r="O202" s="92"/>
      <c r="P202" s="224">
        <f>O202*H202</f>
        <v>0</v>
      </c>
      <c r="Q202" s="224">
        <v>0</v>
      </c>
      <c r="R202" s="224">
        <f>Q202*H202</f>
        <v>0</v>
      </c>
      <c r="S202" s="224">
        <v>0.0050000000000000001</v>
      </c>
      <c r="T202" s="225">
        <f>S202*H202</f>
        <v>0.18359999999999999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6" t="s">
        <v>226</v>
      </c>
      <c r="AT202" s="226" t="s">
        <v>127</v>
      </c>
      <c r="AU202" s="226" t="s">
        <v>86</v>
      </c>
      <c r="AY202" s="18" t="s">
        <v>124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8" t="s">
        <v>84</v>
      </c>
      <c r="BK202" s="227">
        <f>ROUND(I202*H202,2)</f>
        <v>0</v>
      </c>
      <c r="BL202" s="18" t="s">
        <v>226</v>
      </c>
      <c r="BM202" s="226" t="s">
        <v>245</v>
      </c>
    </row>
    <row r="203" s="13" customFormat="1">
      <c r="A203" s="13"/>
      <c r="B203" s="228"/>
      <c r="C203" s="229"/>
      <c r="D203" s="230" t="s">
        <v>134</v>
      </c>
      <c r="E203" s="231" t="s">
        <v>1</v>
      </c>
      <c r="F203" s="232" t="s">
        <v>246</v>
      </c>
      <c r="G203" s="229"/>
      <c r="H203" s="233">
        <v>36.719999999999999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9" t="s">
        <v>134</v>
      </c>
      <c r="AU203" s="239" t="s">
        <v>86</v>
      </c>
      <c r="AV203" s="13" t="s">
        <v>86</v>
      </c>
      <c r="AW203" s="13" t="s">
        <v>32</v>
      </c>
      <c r="AX203" s="13" t="s">
        <v>76</v>
      </c>
      <c r="AY203" s="239" t="s">
        <v>124</v>
      </c>
    </row>
    <row r="204" s="14" customFormat="1">
      <c r="A204" s="14"/>
      <c r="B204" s="240"/>
      <c r="C204" s="241"/>
      <c r="D204" s="230" t="s">
        <v>134</v>
      </c>
      <c r="E204" s="242" t="s">
        <v>1</v>
      </c>
      <c r="F204" s="243" t="s">
        <v>140</v>
      </c>
      <c r="G204" s="241"/>
      <c r="H204" s="244">
        <v>36.719999999999999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134</v>
      </c>
      <c r="AU204" s="250" t="s">
        <v>86</v>
      </c>
      <c r="AV204" s="14" t="s">
        <v>132</v>
      </c>
      <c r="AW204" s="14" t="s">
        <v>32</v>
      </c>
      <c r="AX204" s="14" t="s">
        <v>84</v>
      </c>
      <c r="AY204" s="250" t="s">
        <v>124</v>
      </c>
    </row>
    <row r="205" s="2" customFormat="1" ht="33" customHeight="1">
      <c r="A205" s="39"/>
      <c r="B205" s="40"/>
      <c r="C205" s="215" t="s">
        <v>247</v>
      </c>
      <c r="D205" s="215" t="s">
        <v>127</v>
      </c>
      <c r="E205" s="216" t="s">
        <v>248</v>
      </c>
      <c r="F205" s="217" t="s">
        <v>249</v>
      </c>
      <c r="G205" s="218" t="s">
        <v>143</v>
      </c>
      <c r="H205" s="219">
        <v>36.719999999999999</v>
      </c>
      <c r="I205" s="220"/>
      <c r="J205" s="221">
        <f>ROUND(I205*H205,2)</f>
        <v>0</v>
      </c>
      <c r="K205" s="217" t="s">
        <v>131</v>
      </c>
      <c r="L205" s="45"/>
      <c r="M205" s="222" t="s">
        <v>1</v>
      </c>
      <c r="N205" s="223" t="s">
        <v>41</v>
      </c>
      <c r="O205" s="92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6" t="s">
        <v>226</v>
      </c>
      <c r="AT205" s="226" t="s">
        <v>127</v>
      </c>
      <c r="AU205" s="226" t="s">
        <v>86</v>
      </c>
      <c r="AY205" s="18" t="s">
        <v>124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8" t="s">
        <v>84</v>
      </c>
      <c r="BK205" s="227">
        <f>ROUND(I205*H205,2)</f>
        <v>0</v>
      </c>
      <c r="BL205" s="18" t="s">
        <v>226</v>
      </c>
      <c r="BM205" s="226" t="s">
        <v>250</v>
      </c>
    </row>
    <row r="206" s="13" customFormat="1">
      <c r="A206" s="13"/>
      <c r="B206" s="228"/>
      <c r="C206" s="229"/>
      <c r="D206" s="230" t="s">
        <v>134</v>
      </c>
      <c r="E206" s="231" t="s">
        <v>1</v>
      </c>
      <c r="F206" s="232" t="s">
        <v>246</v>
      </c>
      <c r="G206" s="229"/>
      <c r="H206" s="233">
        <v>36.719999999999999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134</v>
      </c>
      <c r="AU206" s="239" t="s">
        <v>86</v>
      </c>
      <c r="AV206" s="13" t="s">
        <v>86</v>
      </c>
      <c r="AW206" s="13" t="s">
        <v>32</v>
      </c>
      <c r="AX206" s="13" t="s">
        <v>76</v>
      </c>
      <c r="AY206" s="239" t="s">
        <v>124</v>
      </c>
    </row>
    <row r="207" s="14" customFormat="1">
      <c r="A207" s="14"/>
      <c r="B207" s="240"/>
      <c r="C207" s="241"/>
      <c r="D207" s="230" t="s">
        <v>134</v>
      </c>
      <c r="E207" s="242" t="s">
        <v>1</v>
      </c>
      <c r="F207" s="243" t="s">
        <v>140</v>
      </c>
      <c r="G207" s="241"/>
      <c r="H207" s="244">
        <v>36.719999999999999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0" t="s">
        <v>134</v>
      </c>
      <c r="AU207" s="250" t="s">
        <v>86</v>
      </c>
      <c r="AV207" s="14" t="s">
        <v>132</v>
      </c>
      <c r="AW207" s="14" t="s">
        <v>32</v>
      </c>
      <c r="AX207" s="14" t="s">
        <v>84</v>
      </c>
      <c r="AY207" s="250" t="s">
        <v>124</v>
      </c>
    </row>
    <row r="208" s="2" customFormat="1" ht="16.5" customHeight="1">
      <c r="A208" s="39"/>
      <c r="B208" s="40"/>
      <c r="C208" s="272" t="s">
        <v>251</v>
      </c>
      <c r="D208" s="272" t="s">
        <v>163</v>
      </c>
      <c r="E208" s="273" t="s">
        <v>252</v>
      </c>
      <c r="F208" s="274" t="s">
        <v>253</v>
      </c>
      <c r="G208" s="275" t="s">
        <v>143</v>
      </c>
      <c r="H208" s="276">
        <v>38.555999999999997</v>
      </c>
      <c r="I208" s="277"/>
      <c r="J208" s="278">
        <f>ROUND(I208*H208,2)</f>
        <v>0</v>
      </c>
      <c r="K208" s="274" t="s">
        <v>131</v>
      </c>
      <c r="L208" s="279"/>
      <c r="M208" s="280" t="s">
        <v>1</v>
      </c>
      <c r="N208" s="281" t="s">
        <v>41</v>
      </c>
      <c r="O208" s="92"/>
      <c r="P208" s="224">
        <f>O208*H208</f>
        <v>0</v>
      </c>
      <c r="Q208" s="224">
        <v>0.0020999999999999999</v>
      </c>
      <c r="R208" s="224">
        <f>Q208*H208</f>
        <v>0.080967599999999987</v>
      </c>
      <c r="S208" s="224">
        <v>0</v>
      </c>
      <c r="T208" s="22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6" t="s">
        <v>254</v>
      </c>
      <c r="AT208" s="226" t="s">
        <v>163</v>
      </c>
      <c r="AU208" s="226" t="s">
        <v>86</v>
      </c>
      <c r="AY208" s="18" t="s">
        <v>124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8" t="s">
        <v>84</v>
      </c>
      <c r="BK208" s="227">
        <f>ROUND(I208*H208,2)</f>
        <v>0</v>
      </c>
      <c r="BL208" s="18" t="s">
        <v>226</v>
      </c>
      <c r="BM208" s="226" t="s">
        <v>255</v>
      </c>
    </row>
    <row r="209" s="13" customFormat="1">
      <c r="A209" s="13"/>
      <c r="B209" s="228"/>
      <c r="C209" s="229"/>
      <c r="D209" s="230" t="s">
        <v>134</v>
      </c>
      <c r="E209" s="229"/>
      <c r="F209" s="232" t="s">
        <v>256</v>
      </c>
      <c r="G209" s="229"/>
      <c r="H209" s="233">
        <v>38.555999999999997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134</v>
      </c>
      <c r="AU209" s="239" t="s">
        <v>86</v>
      </c>
      <c r="AV209" s="13" t="s">
        <v>86</v>
      </c>
      <c r="AW209" s="13" t="s">
        <v>4</v>
      </c>
      <c r="AX209" s="13" t="s">
        <v>84</v>
      </c>
      <c r="AY209" s="239" t="s">
        <v>124</v>
      </c>
    </row>
    <row r="210" s="2" customFormat="1" ht="16.5" customHeight="1">
      <c r="A210" s="39"/>
      <c r="B210" s="40"/>
      <c r="C210" s="272" t="s">
        <v>7</v>
      </c>
      <c r="D210" s="272" t="s">
        <v>163</v>
      </c>
      <c r="E210" s="273" t="s">
        <v>257</v>
      </c>
      <c r="F210" s="274" t="s">
        <v>258</v>
      </c>
      <c r="G210" s="275" t="s">
        <v>259</v>
      </c>
      <c r="H210" s="276">
        <v>21</v>
      </c>
      <c r="I210" s="277"/>
      <c r="J210" s="278">
        <f>ROUND(I210*H210,2)</f>
        <v>0</v>
      </c>
      <c r="K210" s="274" t="s">
        <v>131</v>
      </c>
      <c r="L210" s="279"/>
      <c r="M210" s="280" t="s">
        <v>1</v>
      </c>
      <c r="N210" s="281" t="s">
        <v>41</v>
      </c>
      <c r="O210" s="92"/>
      <c r="P210" s="224">
        <f>O210*H210</f>
        <v>0</v>
      </c>
      <c r="Q210" s="224">
        <v>0.00020000000000000001</v>
      </c>
      <c r="R210" s="224">
        <f>Q210*H210</f>
        <v>0.0042000000000000006</v>
      </c>
      <c r="S210" s="224">
        <v>0</v>
      </c>
      <c r="T210" s="22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6" t="s">
        <v>254</v>
      </c>
      <c r="AT210" s="226" t="s">
        <v>163</v>
      </c>
      <c r="AU210" s="226" t="s">
        <v>86</v>
      </c>
      <c r="AY210" s="18" t="s">
        <v>124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8" t="s">
        <v>84</v>
      </c>
      <c r="BK210" s="227">
        <f>ROUND(I210*H210,2)</f>
        <v>0</v>
      </c>
      <c r="BL210" s="18" t="s">
        <v>226</v>
      </c>
      <c r="BM210" s="226" t="s">
        <v>260</v>
      </c>
    </row>
    <row r="211" s="2" customFormat="1" ht="55.5" customHeight="1">
      <c r="A211" s="39"/>
      <c r="B211" s="40"/>
      <c r="C211" s="215" t="s">
        <v>261</v>
      </c>
      <c r="D211" s="215" t="s">
        <v>127</v>
      </c>
      <c r="E211" s="216" t="s">
        <v>262</v>
      </c>
      <c r="F211" s="217" t="s">
        <v>263</v>
      </c>
      <c r="G211" s="218" t="s">
        <v>195</v>
      </c>
      <c r="H211" s="219">
        <v>0.085000000000000006</v>
      </c>
      <c r="I211" s="220"/>
      <c r="J211" s="221">
        <f>ROUND(I211*H211,2)</f>
        <v>0</v>
      </c>
      <c r="K211" s="217" t="s">
        <v>131</v>
      </c>
      <c r="L211" s="45"/>
      <c r="M211" s="222" t="s">
        <v>1</v>
      </c>
      <c r="N211" s="223" t="s">
        <v>41</v>
      </c>
      <c r="O211" s="92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6" t="s">
        <v>226</v>
      </c>
      <c r="AT211" s="226" t="s">
        <v>127</v>
      </c>
      <c r="AU211" s="226" t="s">
        <v>86</v>
      </c>
      <c r="AY211" s="18" t="s">
        <v>124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8" t="s">
        <v>84</v>
      </c>
      <c r="BK211" s="227">
        <f>ROUND(I211*H211,2)</f>
        <v>0</v>
      </c>
      <c r="BL211" s="18" t="s">
        <v>226</v>
      </c>
      <c r="BM211" s="226" t="s">
        <v>264</v>
      </c>
    </row>
    <row r="212" s="12" customFormat="1" ht="22.8" customHeight="1">
      <c r="A212" s="12"/>
      <c r="B212" s="199"/>
      <c r="C212" s="200"/>
      <c r="D212" s="201" t="s">
        <v>75</v>
      </c>
      <c r="E212" s="213" t="s">
        <v>265</v>
      </c>
      <c r="F212" s="213" t="s">
        <v>266</v>
      </c>
      <c r="G212" s="200"/>
      <c r="H212" s="200"/>
      <c r="I212" s="203"/>
      <c r="J212" s="214">
        <f>BK212</f>
        <v>0</v>
      </c>
      <c r="K212" s="200"/>
      <c r="L212" s="205"/>
      <c r="M212" s="206"/>
      <c r="N212" s="207"/>
      <c r="O212" s="207"/>
      <c r="P212" s="208">
        <f>SUM(P213:P252)</f>
        <v>0</v>
      </c>
      <c r="Q212" s="207"/>
      <c r="R212" s="208">
        <f>SUM(R213:R252)</f>
        <v>1.4107456499999995</v>
      </c>
      <c r="S212" s="207"/>
      <c r="T212" s="209">
        <f>SUM(T213:T252)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86</v>
      </c>
      <c r="AT212" s="211" t="s">
        <v>75</v>
      </c>
      <c r="AU212" s="211" t="s">
        <v>84</v>
      </c>
      <c r="AY212" s="210" t="s">
        <v>124</v>
      </c>
      <c r="BK212" s="212">
        <f>SUM(BK213:BK252)</f>
        <v>0</v>
      </c>
    </row>
    <row r="213" s="2" customFormat="1" ht="44.25" customHeight="1">
      <c r="A213" s="39"/>
      <c r="B213" s="40"/>
      <c r="C213" s="215" t="s">
        <v>267</v>
      </c>
      <c r="D213" s="215" t="s">
        <v>127</v>
      </c>
      <c r="E213" s="216" t="s">
        <v>268</v>
      </c>
      <c r="F213" s="217" t="s">
        <v>269</v>
      </c>
      <c r="G213" s="218" t="s">
        <v>130</v>
      </c>
      <c r="H213" s="219">
        <v>25.850999999999999</v>
      </c>
      <c r="I213" s="220"/>
      <c r="J213" s="221">
        <f>ROUND(I213*H213,2)</f>
        <v>0</v>
      </c>
      <c r="K213" s="217" t="s">
        <v>131</v>
      </c>
      <c r="L213" s="45"/>
      <c r="M213" s="222" t="s">
        <v>1</v>
      </c>
      <c r="N213" s="223" t="s">
        <v>41</v>
      </c>
      <c r="O213" s="92"/>
      <c r="P213" s="224">
        <f>O213*H213</f>
        <v>0</v>
      </c>
      <c r="Q213" s="224">
        <v>0.00033</v>
      </c>
      <c r="R213" s="224">
        <f>Q213*H213</f>
        <v>0.0085308299999999997</v>
      </c>
      <c r="S213" s="224">
        <v>0</v>
      </c>
      <c r="T213" s="22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6" t="s">
        <v>226</v>
      </c>
      <c r="AT213" s="226" t="s">
        <v>127</v>
      </c>
      <c r="AU213" s="226" t="s">
        <v>86</v>
      </c>
      <c r="AY213" s="18" t="s">
        <v>124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8" t="s">
        <v>84</v>
      </c>
      <c r="BK213" s="227">
        <f>ROUND(I213*H213,2)</f>
        <v>0</v>
      </c>
      <c r="BL213" s="18" t="s">
        <v>226</v>
      </c>
      <c r="BM213" s="226" t="s">
        <v>270</v>
      </c>
    </row>
    <row r="214" s="13" customFormat="1">
      <c r="A214" s="13"/>
      <c r="B214" s="228"/>
      <c r="C214" s="229"/>
      <c r="D214" s="230" t="s">
        <v>134</v>
      </c>
      <c r="E214" s="231" t="s">
        <v>1</v>
      </c>
      <c r="F214" s="232" t="s">
        <v>184</v>
      </c>
      <c r="G214" s="229"/>
      <c r="H214" s="233">
        <v>23.448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134</v>
      </c>
      <c r="AU214" s="239" t="s">
        <v>86</v>
      </c>
      <c r="AV214" s="13" t="s">
        <v>86</v>
      </c>
      <c r="AW214" s="13" t="s">
        <v>32</v>
      </c>
      <c r="AX214" s="13" t="s">
        <v>76</v>
      </c>
      <c r="AY214" s="239" t="s">
        <v>124</v>
      </c>
    </row>
    <row r="215" s="13" customFormat="1">
      <c r="A215" s="13"/>
      <c r="B215" s="228"/>
      <c r="C215" s="229"/>
      <c r="D215" s="230" t="s">
        <v>134</v>
      </c>
      <c r="E215" s="231" t="s">
        <v>1</v>
      </c>
      <c r="F215" s="232" t="s">
        <v>185</v>
      </c>
      <c r="G215" s="229"/>
      <c r="H215" s="233">
        <v>2.403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134</v>
      </c>
      <c r="AU215" s="239" t="s">
        <v>86</v>
      </c>
      <c r="AV215" s="13" t="s">
        <v>86</v>
      </c>
      <c r="AW215" s="13" t="s">
        <v>32</v>
      </c>
      <c r="AX215" s="13" t="s">
        <v>76</v>
      </c>
      <c r="AY215" s="239" t="s">
        <v>124</v>
      </c>
    </row>
    <row r="216" s="14" customFormat="1">
      <c r="A216" s="14"/>
      <c r="B216" s="240"/>
      <c r="C216" s="241"/>
      <c r="D216" s="230" t="s">
        <v>134</v>
      </c>
      <c r="E216" s="242" t="s">
        <v>1</v>
      </c>
      <c r="F216" s="243" t="s">
        <v>140</v>
      </c>
      <c r="G216" s="241"/>
      <c r="H216" s="244">
        <v>25.850999999999999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134</v>
      </c>
      <c r="AU216" s="250" t="s">
        <v>86</v>
      </c>
      <c r="AV216" s="14" t="s">
        <v>132</v>
      </c>
      <c r="AW216" s="14" t="s">
        <v>32</v>
      </c>
      <c r="AX216" s="14" t="s">
        <v>84</v>
      </c>
      <c r="AY216" s="250" t="s">
        <v>124</v>
      </c>
    </row>
    <row r="217" s="2" customFormat="1" ht="24.15" customHeight="1">
      <c r="A217" s="39"/>
      <c r="B217" s="40"/>
      <c r="C217" s="272" t="s">
        <v>271</v>
      </c>
      <c r="D217" s="272" t="s">
        <v>163</v>
      </c>
      <c r="E217" s="273" t="s">
        <v>272</v>
      </c>
      <c r="F217" s="274" t="s">
        <v>273</v>
      </c>
      <c r="G217" s="275" t="s">
        <v>130</v>
      </c>
      <c r="H217" s="276">
        <v>23.448</v>
      </c>
      <c r="I217" s="277"/>
      <c r="J217" s="278">
        <f>ROUND(I217*H217,2)</f>
        <v>0</v>
      </c>
      <c r="K217" s="274" t="s">
        <v>131</v>
      </c>
      <c r="L217" s="279"/>
      <c r="M217" s="280" t="s">
        <v>1</v>
      </c>
      <c r="N217" s="281" t="s">
        <v>41</v>
      </c>
      <c r="O217" s="92"/>
      <c r="P217" s="224">
        <f>O217*H217</f>
        <v>0</v>
      </c>
      <c r="Q217" s="224">
        <v>0.019859999999999999</v>
      </c>
      <c r="R217" s="224">
        <f>Q217*H217</f>
        <v>0.46567727999999997</v>
      </c>
      <c r="S217" s="224">
        <v>0</v>
      </c>
      <c r="T217" s="22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6" t="s">
        <v>254</v>
      </c>
      <c r="AT217" s="226" t="s">
        <v>163</v>
      </c>
      <c r="AU217" s="226" t="s">
        <v>86</v>
      </c>
      <c r="AY217" s="18" t="s">
        <v>124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8" t="s">
        <v>84</v>
      </c>
      <c r="BK217" s="227">
        <f>ROUND(I217*H217,2)</f>
        <v>0</v>
      </c>
      <c r="BL217" s="18" t="s">
        <v>226</v>
      </c>
      <c r="BM217" s="226" t="s">
        <v>274</v>
      </c>
    </row>
    <row r="218" s="15" customFormat="1">
      <c r="A218" s="15"/>
      <c r="B218" s="251"/>
      <c r="C218" s="252"/>
      <c r="D218" s="230" t="s">
        <v>134</v>
      </c>
      <c r="E218" s="253" t="s">
        <v>1</v>
      </c>
      <c r="F218" s="254" t="s">
        <v>275</v>
      </c>
      <c r="G218" s="252"/>
      <c r="H218" s="253" t="s">
        <v>1</v>
      </c>
      <c r="I218" s="255"/>
      <c r="J218" s="252"/>
      <c r="K218" s="252"/>
      <c r="L218" s="256"/>
      <c r="M218" s="257"/>
      <c r="N218" s="258"/>
      <c r="O218" s="258"/>
      <c r="P218" s="258"/>
      <c r="Q218" s="258"/>
      <c r="R218" s="258"/>
      <c r="S218" s="258"/>
      <c r="T218" s="259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0" t="s">
        <v>134</v>
      </c>
      <c r="AU218" s="260" t="s">
        <v>86</v>
      </c>
      <c r="AV218" s="15" t="s">
        <v>84</v>
      </c>
      <c r="AW218" s="15" t="s">
        <v>32</v>
      </c>
      <c r="AX218" s="15" t="s">
        <v>76</v>
      </c>
      <c r="AY218" s="260" t="s">
        <v>124</v>
      </c>
    </row>
    <row r="219" s="15" customFormat="1">
      <c r="A219" s="15"/>
      <c r="B219" s="251"/>
      <c r="C219" s="252"/>
      <c r="D219" s="230" t="s">
        <v>134</v>
      </c>
      <c r="E219" s="253" t="s">
        <v>1</v>
      </c>
      <c r="F219" s="254" t="s">
        <v>276</v>
      </c>
      <c r="G219" s="252"/>
      <c r="H219" s="253" t="s">
        <v>1</v>
      </c>
      <c r="I219" s="255"/>
      <c r="J219" s="252"/>
      <c r="K219" s="252"/>
      <c r="L219" s="256"/>
      <c r="M219" s="257"/>
      <c r="N219" s="258"/>
      <c r="O219" s="258"/>
      <c r="P219" s="258"/>
      <c r="Q219" s="258"/>
      <c r="R219" s="258"/>
      <c r="S219" s="258"/>
      <c r="T219" s="259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0" t="s">
        <v>134</v>
      </c>
      <c r="AU219" s="260" t="s">
        <v>86</v>
      </c>
      <c r="AV219" s="15" t="s">
        <v>84</v>
      </c>
      <c r="AW219" s="15" t="s">
        <v>32</v>
      </c>
      <c r="AX219" s="15" t="s">
        <v>76</v>
      </c>
      <c r="AY219" s="260" t="s">
        <v>124</v>
      </c>
    </row>
    <row r="220" s="13" customFormat="1">
      <c r="A220" s="13"/>
      <c r="B220" s="228"/>
      <c r="C220" s="229"/>
      <c r="D220" s="230" t="s">
        <v>134</v>
      </c>
      <c r="E220" s="231" t="s">
        <v>1</v>
      </c>
      <c r="F220" s="232" t="s">
        <v>184</v>
      </c>
      <c r="G220" s="229"/>
      <c r="H220" s="233">
        <v>23.448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134</v>
      </c>
      <c r="AU220" s="239" t="s">
        <v>86</v>
      </c>
      <c r="AV220" s="13" t="s">
        <v>86</v>
      </c>
      <c r="AW220" s="13" t="s">
        <v>32</v>
      </c>
      <c r="AX220" s="13" t="s">
        <v>76</v>
      </c>
      <c r="AY220" s="239" t="s">
        <v>124</v>
      </c>
    </row>
    <row r="221" s="14" customFormat="1">
      <c r="A221" s="14"/>
      <c r="B221" s="240"/>
      <c r="C221" s="241"/>
      <c r="D221" s="230" t="s">
        <v>134</v>
      </c>
      <c r="E221" s="242" t="s">
        <v>1</v>
      </c>
      <c r="F221" s="243" t="s">
        <v>140</v>
      </c>
      <c r="G221" s="241"/>
      <c r="H221" s="244">
        <v>23.448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134</v>
      </c>
      <c r="AU221" s="250" t="s">
        <v>86</v>
      </c>
      <c r="AV221" s="14" t="s">
        <v>132</v>
      </c>
      <c r="AW221" s="14" t="s">
        <v>32</v>
      </c>
      <c r="AX221" s="14" t="s">
        <v>84</v>
      </c>
      <c r="AY221" s="250" t="s">
        <v>124</v>
      </c>
    </row>
    <row r="222" s="2" customFormat="1" ht="24.15" customHeight="1">
      <c r="A222" s="39"/>
      <c r="B222" s="40"/>
      <c r="C222" s="272" t="s">
        <v>277</v>
      </c>
      <c r="D222" s="272" t="s">
        <v>163</v>
      </c>
      <c r="E222" s="273" t="s">
        <v>278</v>
      </c>
      <c r="F222" s="274" t="s">
        <v>279</v>
      </c>
      <c r="G222" s="275" t="s">
        <v>130</v>
      </c>
      <c r="H222" s="276">
        <v>2.403</v>
      </c>
      <c r="I222" s="277"/>
      <c r="J222" s="278">
        <f>ROUND(I222*H222,2)</f>
        <v>0</v>
      </c>
      <c r="K222" s="274" t="s">
        <v>131</v>
      </c>
      <c r="L222" s="279"/>
      <c r="M222" s="280" t="s">
        <v>1</v>
      </c>
      <c r="N222" s="281" t="s">
        <v>41</v>
      </c>
      <c r="O222" s="92"/>
      <c r="P222" s="224">
        <f>O222*H222</f>
        <v>0</v>
      </c>
      <c r="Q222" s="224">
        <v>0.019949999999999999</v>
      </c>
      <c r="R222" s="224">
        <f>Q222*H222</f>
        <v>0.047939849999999999</v>
      </c>
      <c r="S222" s="224">
        <v>0</v>
      </c>
      <c r="T222" s="22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6" t="s">
        <v>254</v>
      </c>
      <c r="AT222" s="226" t="s">
        <v>163</v>
      </c>
      <c r="AU222" s="226" t="s">
        <v>86</v>
      </c>
      <c r="AY222" s="18" t="s">
        <v>124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8" t="s">
        <v>84</v>
      </c>
      <c r="BK222" s="227">
        <f>ROUND(I222*H222,2)</f>
        <v>0</v>
      </c>
      <c r="BL222" s="18" t="s">
        <v>226</v>
      </c>
      <c r="BM222" s="226" t="s">
        <v>280</v>
      </c>
    </row>
    <row r="223" s="15" customFormat="1">
      <c r="A223" s="15"/>
      <c r="B223" s="251"/>
      <c r="C223" s="252"/>
      <c r="D223" s="230" t="s">
        <v>134</v>
      </c>
      <c r="E223" s="253" t="s">
        <v>1</v>
      </c>
      <c r="F223" s="254" t="s">
        <v>275</v>
      </c>
      <c r="G223" s="252"/>
      <c r="H223" s="253" t="s">
        <v>1</v>
      </c>
      <c r="I223" s="255"/>
      <c r="J223" s="252"/>
      <c r="K223" s="252"/>
      <c r="L223" s="256"/>
      <c r="M223" s="257"/>
      <c r="N223" s="258"/>
      <c r="O223" s="258"/>
      <c r="P223" s="258"/>
      <c r="Q223" s="258"/>
      <c r="R223" s="258"/>
      <c r="S223" s="258"/>
      <c r="T223" s="259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0" t="s">
        <v>134</v>
      </c>
      <c r="AU223" s="260" t="s">
        <v>86</v>
      </c>
      <c r="AV223" s="15" t="s">
        <v>84</v>
      </c>
      <c r="AW223" s="15" t="s">
        <v>32</v>
      </c>
      <c r="AX223" s="15" t="s">
        <v>76</v>
      </c>
      <c r="AY223" s="260" t="s">
        <v>124</v>
      </c>
    </row>
    <row r="224" s="15" customFormat="1">
      <c r="A224" s="15"/>
      <c r="B224" s="251"/>
      <c r="C224" s="252"/>
      <c r="D224" s="230" t="s">
        <v>134</v>
      </c>
      <c r="E224" s="253" t="s">
        <v>1</v>
      </c>
      <c r="F224" s="254" t="s">
        <v>276</v>
      </c>
      <c r="G224" s="252"/>
      <c r="H224" s="253" t="s">
        <v>1</v>
      </c>
      <c r="I224" s="255"/>
      <c r="J224" s="252"/>
      <c r="K224" s="252"/>
      <c r="L224" s="256"/>
      <c r="M224" s="257"/>
      <c r="N224" s="258"/>
      <c r="O224" s="258"/>
      <c r="P224" s="258"/>
      <c r="Q224" s="258"/>
      <c r="R224" s="258"/>
      <c r="S224" s="258"/>
      <c r="T224" s="259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0" t="s">
        <v>134</v>
      </c>
      <c r="AU224" s="260" t="s">
        <v>86</v>
      </c>
      <c r="AV224" s="15" t="s">
        <v>84</v>
      </c>
      <c r="AW224" s="15" t="s">
        <v>32</v>
      </c>
      <c r="AX224" s="15" t="s">
        <v>76</v>
      </c>
      <c r="AY224" s="260" t="s">
        <v>124</v>
      </c>
    </row>
    <row r="225" s="13" customFormat="1">
      <c r="A225" s="13"/>
      <c r="B225" s="228"/>
      <c r="C225" s="229"/>
      <c r="D225" s="230" t="s">
        <v>134</v>
      </c>
      <c r="E225" s="231" t="s">
        <v>1</v>
      </c>
      <c r="F225" s="232" t="s">
        <v>185</v>
      </c>
      <c r="G225" s="229"/>
      <c r="H225" s="233">
        <v>2.403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134</v>
      </c>
      <c r="AU225" s="239" t="s">
        <v>86</v>
      </c>
      <c r="AV225" s="13" t="s">
        <v>86</v>
      </c>
      <c r="AW225" s="13" t="s">
        <v>32</v>
      </c>
      <c r="AX225" s="13" t="s">
        <v>76</v>
      </c>
      <c r="AY225" s="239" t="s">
        <v>124</v>
      </c>
    </row>
    <row r="226" s="14" customFormat="1">
      <c r="A226" s="14"/>
      <c r="B226" s="240"/>
      <c r="C226" s="241"/>
      <c r="D226" s="230" t="s">
        <v>134</v>
      </c>
      <c r="E226" s="242" t="s">
        <v>1</v>
      </c>
      <c r="F226" s="243" t="s">
        <v>140</v>
      </c>
      <c r="G226" s="241"/>
      <c r="H226" s="244">
        <v>2.403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0" t="s">
        <v>134</v>
      </c>
      <c r="AU226" s="250" t="s">
        <v>86</v>
      </c>
      <c r="AV226" s="14" t="s">
        <v>132</v>
      </c>
      <c r="AW226" s="14" t="s">
        <v>32</v>
      </c>
      <c r="AX226" s="14" t="s">
        <v>84</v>
      </c>
      <c r="AY226" s="250" t="s">
        <v>124</v>
      </c>
    </row>
    <row r="227" s="2" customFormat="1" ht="44.25" customHeight="1">
      <c r="A227" s="39"/>
      <c r="B227" s="40"/>
      <c r="C227" s="215" t="s">
        <v>281</v>
      </c>
      <c r="D227" s="215" t="s">
        <v>127</v>
      </c>
      <c r="E227" s="216" t="s">
        <v>282</v>
      </c>
      <c r="F227" s="217" t="s">
        <v>283</v>
      </c>
      <c r="G227" s="218" t="s">
        <v>130</v>
      </c>
      <c r="H227" s="219">
        <v>42.927</v>
      </c>
      <c r="I227" s="220"/>
      <c r="J227" s="221">
        <f>ROUND(I227*H227,2)</f>
        <v>0</v>
      </c>
      <c r="K227" s="217" t="s">
        <v>131</v>
      </c>
      <c r="L227" s="45"/>
      <c r="M227" s="222" t="s">
        <v>1</v>
      </c>
      <c r="N227" s="223" t="s">
        <v>41</v>
      </c>
      <c r="O227" s="92"/>
      <c r="P227" s="224">
        <f>O227*H227</f>
        <v>0</v>
      </c>
      <c r="Q227" s="224">
        <v>0.00012999999999999999</v>
      </c>
      <c r="R227" s="224">
        <f>Q227*H227</f>
        <v>0.0055805099999999995</v>
      </c>
      <c r="S227" s="224">
        <v>0</v>
      </c>
      <c r="T227" s="22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6" t="s">
        <v>226</v>
      </c>
      <c r="AT227" s="226" t="s">
        <v>127</v>
      </c>
      <c r="AU227" s="226" t="s">
        <v>86</v>
      </c>
      <c r="AY227" s="18" t="s">
        <v>124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8" t="s">
        <v>84</v>
      </c>
      <c r="BK227" s="227">
        <f>ROUND(I227*H227,2)</f>
        <v>0</v>
      </c>
      <c r="BL227" s="18" t="s">
        <v>226</v>
      </c>
      <c r="BM227" s="226" t="s">
        <v>284</v>
      </c>
    </row>
    <row r="228" s="13" customFormat="1">
      <c r="A228" s="13"/>
      <c r="B228" s="228"/>
      <c r="C228" s="229"/>
      <c r="D228" s="230" t="s">
        <v>134</v>
      </c>
      <c r="E228" s="231" t="s">
        <v>1</v>
      </c>
      <c r="F228" s="232" t="s">
        <v>190</v>
      </c>
      <c r="G228" s="229"/>
      <c r="H228" s="233">
        <v>34.560000000000002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134</v>
      </c>
      <c r="AU228" s="239" t="s">
        <v>86</v>
      </c>
      <c r="AV228" s="13" t="s">
        <v>86</v>
      </c>
      <c r="AW228" s="13" t="s">
        <v>32</v>
      </c>
      <c r="AX228" s="13" t="s">
        <v>76</v>
      </c>
      <c r="AY228" s="239" t="s">
        <v>124</v>
      </c>
    </row>
    <row r="229" s="13" customFormat="1">
      <c r="A229" s="13"/>
      <c r="B229" s="228"/>
      <c r="C229" s="229"/>
      <c r="D229" s="230" t="s">
        <v>134</v>
      </c>
      <c r="E229" s="231" t="s">
        <v>1</v>
      </c>
      <c r="F229" s="232" t="s">
        <v>183</v>
      </c>
      <c r="G229" s="229"/>
      <c r="H229" s="233">
        <v>5.6639999999999997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134</v>
      </c>
      <c r="AU229" s="239" t="s">
        <v>86</v>
      </c>
      <c r="AV229" s="13" t="s">
        <v>86</v>
      </c>
      <c r="AW229" s="13" t="s">
        <v>32</v>
      </c>
      <c r="AX229" s="13" t="s">
        <v>76</v>
      </c>
      <c r="AY229" s="239" t="s">
        <v>124</v>
      </c>
    </row>
    <row r="230" s="13" customFormat="1">
      <c r="A230" s="13"/>
      <c r="B230" s="228"/>
      <c r="C230" s="229"/>
      <c r="D230" s="230" t="s">
        <v>134</v>
      </c>
      <c r="E230" s="231" t="s">
        <v>1</v>
      </c>
      <c r="F230" s="232" t="s">
        <v>285</v>
      </c>
      <c r="G230" s="229"/>
      <c r="H230" s="233">
        <v>2.7029999999999998</v>
      </c>
      <c r="I230" s="234"/>
      <c r="J230" s="229"/>
      <c r="K230" s="229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134</v>
      </c>
      <c r="AU230" s="239" t="s">
        <v>86</v>
      </c>
      <c r="AV230" s="13" t="s">
        <v>86</v>
      </c>
      <c r="AW230" s="13" t="s">
        <v>32</v>
      </c>
      <c r="AX230" s="13" t="s">
        <v>76</v>
      </c>
      <c r="AY230" s="239" t="s">
        <v>124</v>
      </c>
    </row>
    <row r="231" s="14" customFormat="1">
      <c r="A231" s="14"/>
      <c r="B231" s="240"/>
      <c r="C231" s="241"/>
      <c r="D231" s="230" t="s">
        <v>134</v>
      </c>
      <c r="E231" s="242" t="s">
        <v>1</v>
      </c>
      <c r="F231" s="243" t="s">
        <v>140</v>
      </c>
      <c r="G231" s="241"/>
      <c r="H231" s="244">
        <v>42.927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0" t="s">
        <v>134</v>
      </c>
      <c r="AU231" s="250" t="s">
        <v>86</v>
      </c>
      <c r="AV231" s="14" t="s">
        <v>132</v>
      </c>
      <c r="AW231" s="14" t="s">
        <v>32</v>
      </c>
      <c r="AX231" s="14" t="s">
        <v>84</v>
      </c>
      <c r="AY231" s="250" t="s">
        <v>124</v>
      </c>
    </row>
    <row r="232" s="2" customFormat="1" ht="24.15" customHeight="1">
      <c r="A232" s="39"/>
      <c r="B232" s="40"/>
      <c r="C232" s="272" t="s">
        <v>286</v>
      </c>
      <c r="D232" s="272" t="s">
        <v>163</v>
      </c>
      <c r="E232" s="273" t="s">
        <v>272</v>
      </c>
      <c r="F232" s="274" t="s">
        <v>273</v>
      </c>
      <c r="G232" s="275" t="s">
        <v>130</v>
      </c>
      <c r="H232" s="276">
        <v>2.7029999999999998</v>
      </c>
      <c r="I232" s="277"/>
      <c r="J232" s="278">
        <f>ROUND(I232*H232,2)</f>
        <v>0</v>
      </c>
      <c r="K232" s="274" t="s">
        <v>131</v>
      </c>
      <c r="L232" s="279"/>
      <c r="M232" s="280" t="s">
        <v>1</v>
      </c>
      <c r="N232" s="281" t="s">
        <v>41</v>
      </c>
      <c r="O232" s="92"/>
      <c r="P232" s="224">
        <f>O232*H232</f>
        <v>0</v>
      </c>
      <c r="Q232" s="224">
        <v>0.019859999999999999</v>
      </c>
      <c r="R232" s="224">
        <f>Q232*H232</f>
        <v>0.053681579999999993</v>
      </c>
      <c r="S232" s="224">
        <v>0</v>
      </c>
      <c r="T232" s="22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6" t="s">
        <v>254</v>
      </c>
      <c r="AT232" s="226" t="s">
        <v>163</v>
      </c>
      <c r="AU232" s="226" t="s">
        <v>86</v>
      </c>
      <c r="AY232" s="18" t="s">
        <v>124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8" t="s">
        <v>84</v>
      </c>
      <c r="BK232" s="227">
        <f>ROUND(I232*H232,2)</f>
        <v>0</v>
      </c>
      <c r="BL232" s="18" t="s">
        <v>226</v>
      </c>
      <c r="BM232" s="226" t="s">
        <v>287</v>
      </c>
    </row>
    <row r="233" s="15" customFormat="1">
      <c r="A233" s="15"/>
      <c r="B233" s="251"/>
      <c r="C233" s="252"/>
      <c r="D233" s="230" t="s">
        <v>134</v>
      </c>
      <c r="E233" s="253" t="s">
        <v>1</v>
      </c>
      <c r="F233" s="254" t="s">
        <v>275</v>
      </c>
      <c r="G233" s="252"/>
      <c r="H233" s="253" t="s">
        <v>1</v>
      </c>
      <c r="I233" s="255"/>
      <c r="J233" s="252"/>
      <c r="K233" s="252"/>
      <c r="L233" s="256"/>
      <c r="M233" s="257"/>
      <c r="N233" s="258"/>
      <c r="O233" s="258"/>
      <c r="P233" s="258"/>
      <c r="Q233" s="258"/>
      <c r="R233" s="258"/>
      <c r="S233" s="258"/>
      <c r="T233" s="25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0" t="s">
        <v>134</v>
      </c>
      <c r="AU233" s="260" t="s">
        <v>86</v>
      </c>
      <c r="AV233" s="15" t="s">
        <v>84</v>
      </c>
      <c r="AW233" s="15" t="s">
        <v>32</v>
      </c>
      <c r="AX233" s="15" t="s">
        <v>76</v>
      </c>
      <c r="AY233" s="260" t="s">
        <v>124</v>
      </c>
    </row>
    <row r="234" s="15" customFormat="1">
      <c r="A234" s="15"/>
      <c r="B234" s="251"/>
      <c r="C234" s="252"/>
      <c r="D234" s="230" t="s">
        <v>134</v>
      </c>
      <c r="E234" s="253" t="s">
        <v>1</v>
      </c>
      <c r="F234" s="254" t="s">
        <v>276</v>
      </c>
      <c r="G234" s="252"/>
      <c r="H234" s="253" t="s">
        <v>1</v>
      </c>
      <c r="I234" s="255"/>
      <c r="J234" s="252"/>
      <c r="K234" s="252"/>
      <c r="L234" s="256"/>
      <c r="M234" s="257"/>
      <c r="N234" s="258"/>
      <c r="O234" s="258"/>
      <c r="P234" s="258"/>
      <c r="Q234" s="258"/>
      <c r="R234" s="258"/>
      <c r="S234" s="258"/>
      <c r="T234" s="25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0" t="s">
        <v>134</v>
      </c>
      <c r="AU234" s="260" t="s">
        <v>86</v>
      </c>
      <c r="AV234" s="15" t="s">
        <v>84</v>
      </c>
      <c r="AW234" s="15" t="s">
        <v>32</v>
      </c>
      <c r="AX234" s="15" t="s">
        <v>76</v>
      </c>
      <c r="AY234" s="260" t="s">
        <v>124</v>
      </c>
    </row>
    <row r="235" s="13" customFormat="1">
      <c r="A235" s="13"/>
      <c r="B235" s="228"/>
      <c r="C235" s="229"/>
      <c r="D235" s="230" t="s">
        <v>134</v>
      </c>
      <c r="E235" s="231" t="s">
        <v>1</v>
      </c>
      <c r="F235" s="232" t="s">
        <v>285</v>
      </c>
      <c r="G235" s="229"/>
      <c r="H235" s="233">
        <v>2.7029999999999998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134</v>
      </c>
      <c r="AU235" s="239" t="s">
        <v>86</v>
      </c>
      <c r="AV235" s="13" t="s">
        <v>86</v>
      </c>
      <c r="AW235" s="13" t="s">
        <v>32</v>
      </c>
      <c r="AX235" s="13" t="s">
        <v>76</v>
      </c>
      <c r="AY235" s="239" t="s">
        <v>124</v>
      </c>
    </row>
    <row r="236" s="14" customFormat="1">
      <c r="A236" s="14"/>
      <c r="B236" s="240"/>
      <c r="C236" s="241"/>
      <c r="D236" s="230" t="s">
        <v>134</v>
      </c>
      <c r="E236" s="242" t="s">
        <v>1</v>
      </c>
      <c r="F236" s="243" t="s">
        <v>140</v>
      </c>
      <c r="G236" s="241"/>
      <c r="H236" s="244">
        <v>2.7029999999999998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134</v>
      </c>
      <c r="AU236" s="250" t="s">
        <v>86</v>
      </c>
      <c r="AV236" s="14" t="s">
        <v>132</v>
      </c>
      <c r="AW236" s="14" t="s">
        <v>32</v>
      </c>
      <c r="AX236" s="14" t="s">
        <v>84</v>
      </c>
      <c r="AY236" s="250" t="s">
        <v>124</v>
      </c>
    </row>
    <row r="237" s="2" customFormat="1" ht="24.15" customHeight="1">
      <c r="A237" s="39"/>
      <c r="B237" s="40"/>
      <c r="C237" s="272" t="s">
        <v>288</v>
      </c>
      <c r="D237" s="272" t="s">
        <v>163</v>
      </c>
      <c r="E237" s="273" t="s">
        <v>278</v>
      </c>
      <c r="F237" s="274" t="s">
        <v>279</v>
      </c>
      <c r="G237" s="275" t="s">
        <v>130</v>
      </c>
      <c r="H237" s="276">
        <v>40.223999999999997</v>
      </c>
      <c r="I237" s="277"/>
      <c r="J237" s="278">
        <f>ROUND(I237*H237,2)</f>
        <v>0</v>
      </c>
      <c r="K237" s="274" t="s">
        <v>131</v>
      </c>
      <c r="L237" s="279"/>
      <c r="M237" s="280" t="s">
        <v>1</v>
      </c>
      <c r="N237" s="281" t="s">
        <v>41</v>
      </c>
      <c r="O237" s="92"/>
      <c r="P237" s="224">
        <f>O237*H237</f>
        <v>0</v>
      </c>
      <c r="Q237" s="224">
        <v>0.019949999999999999</v>
      </c>
      <c r="R237" s="224">
        <f>Q237*H237</f>
        <v>0.80246879999999987</v>
      </c>
      <c r="S237" s="224">
        <v>0</v>
      </c>
      <c r="T237" s="22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6" t="s">
        <v>254</v>
      </c>
      <c r="AT237" s="226" t="s">
        <v>163</v>
      </c>
      <c r="AU237" s="226" t="s">
        <v>86</v>
      </c>
      <c r="AY237" s="18" t="s">
        <v>124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8" t="s">
        <v>84</v>
      </c>
      <c r="BK237" s="227">
        <f>ROUND(I237*H237,2)</f>
        <v>0</v>
      </c>
      <c r="BL237" s="18" t="s">
        <v>226</v>
      </c>
      <c r="BM237" s="226" t="s">
        <v>289</v>
      </c>
    </row>
    <row r="238" s="15" customFormat="1">
      <c r="A238" s="15"/>
      <c r="B238" s="251"/>
      <c r="C238" s="252"/>
      <c r="D238" s="230" t="s">
        <v>134</v>
      </c>
      <c r="E238" s="253" t="s">
        <v>1</v>
      </c>
      <c r="F238" s="254" t="s">
        <v>275</v>
      </c>
      <c r="G238" s="252"/>
      <c r="H238" s="253" t="s">
        <v>1</v>
      </c>
      <c r="I238" s="255"/>
      <c r="J238" s="252"/>
      <c r="K238" s="252"/>
      <c r="L238" s="256"/>
      <c r="M238" s="257"/>
      <c r="N238" s="258"/>
      <c r="O238" s="258"/>
      <c r="P238" s="258"/>
      <c r="Q238" s="258"/>
      <c r="R238" s="258"/>
      <c r="S238" s="258"/>
      <c r="T238" s="259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0" t="s">
        <v>134</v>
      </c>
      <c r="AU238" s="260" t="s">
        <v>86</v>
      </c>
      <c r="AV238" s="15" t="s">
        <v>84</v>
      </c>
      <c r="AW238" s="15" t="s">
        <v>32</v>
      </c>
      <c r="AX238" s="15" t="s">
        <v>76</v>
      </c>
      <c r="AY238" s="260" t="s">
        <v>124</v>
      </c>
    </row>
    <row r="239" s="15" customFormat="1">
      <c r="A239" s="15"/>
      <c r="B239" s="251"/>
      <c r="C239" s="252"/>
      <c r="D239" s="230" t="s">
        <v>134</v>
      </c>
      <c r="E239" s="253" t="s">
        <v>1</v>
      </c>
      <c r="F239" s="254" t="s">
        <v>276</v>
      </c>
      <c r="G239" s="252"/>
      <c r="H239" s="253" t="s">
        <v>1</v>
      </c>
      <c r="I239" s="255"/>
      <c r="J239" s="252"/>
      <c r="K239" s="252"/>
      <c r="L239" s="256"/>
      <c r="M239" s="257"/>
      <c r="N239" s="258"/>
      <c r="O239" s="258"/>
      <c r="P239" s="258"/>
      <c r="Q239" s="258"/>
      <c r="R239" s="258"/>
      <c r="S239" s="258"/>
      <c r="T239" s="259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0" t="s">
        <v>134</v>
      </c>
      <c r="AU239" s="260" t="s">
        <v>86</v>
      </c>
      <c r="AV239" s="15" t="s">
        <v>84</v>
      </c>
      <c r="AW239" s="15" t="s">
        <v>32</v>
      </c>
      <c r="AX239" s="15" t="s">
        <v>76</v>
      </c>
      <c r="AY239" s="260" t="s">
        <v>124</v>
      </c>
    </row>
    <row r="240" s="13" customFormat="1">
      <c r="A240" s="13"/>
      <c r="B240" s="228"/>
      <c r="C240" s="229"/>
      <c r="D240" s="230" t="s">
        <v>134</v>
      </c>
      <c r="E240" s="231" t="s">
        <v>1</v>
      </c>
      <c r="F240" s="232" t="s">
        <v>190</v>
      </c>
      <c r="G240" s="229"/>
      <c r="H240" s="233">
        <v>34.560000000000002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134</v>
      </c>
      <c r="AU240" s="239" t="s">
        <v>86</v>
      </c>
      <c r="AV240" s="13" t="s">
        <v>86</v>
      </c>
      <c r="AW240" s="13" t="s">
        <v>32</v>
      </c>
      <c r="AX240" s="13" t="s">
        <v>76</v>
      </c>
      <c r="AY240" s="239" t="s">
        <v>124</v>
      </c>
    </row>
    <row r="241" s="13" customFormat="1">
      <c r="A241" s="13"/>
      <c r="B241" s="228"/>
      <c r="C241" s="229"/>
      <c r="D241" s="230" t="s">
        <v>134</v>
      </c>
      <c r="E241" s="231" t="s">
        <v>1</v>
      </c>
      <c r="F241" s="232" t="s">
        <v>183</v>
      </c>
      <c r="G241" s="229"/>
      <c r="H241" s="233">
        <v>5.6639999999999997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134</v>
      </c>
      <c r="AU241" s="239" t="s">
        <v>86</v>
      </c>
      <c r="AV241" s="13" t="s">
        <v>86</v>
      </c>
      <c r="AW241" s="13" t="s">
        <v>32</v>
      </c>
      <c r="AX241" s="13" t="s">
        <v>76</v>
      </c>
      <c r="AY241" s="239" t="s">
        <v>124</v>
      </c>
    </row>
    <row r="242" s="14" customFormat="1">
      <c r="A242" s="14"/>
      <c r="B242" s="240"/>
      <c r="C242" s="241"/>
      <c r="D242" s="230" t="s">
        <v>134</v>
      </c>
      <c r="E242" s="242" t="s">
        <v>1</v>
      </c>
      <c r="F242" s="243" t="s">
        <v>140</v>
      </c>
      <c r="G242" s="241"/>
      <c r="H242" s="244">
        <v>40.223999999999997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0" t="s">
        <v>134</v>
      </c>
      <c r="AU242" s="250" t="s">
        <v>86</v>
      </c>
      <c r="AV242" s="14" t="s">
        <v>132</v>
      </c>
      <c r="AW242" s="14" t="s">
        <v>32</v>
      </c>
      <c r="AX242" s="14" t="s">
        <v>84</v>
      </c>
      <c r="AY242" s="250" t="s">
        <v>124</v>
      </c>
    </row>
    <row r="243" s="2" customFormat="1" ht="37.8" customHeight="1">
      <c r="A243" s="39"/>
      <c r="B243" s="40"/>
      <c r="C243" s="215" t="s">
        <v>290</v>
      </c>
      <c r="D243" s="215" t="s">
        <v>127</v>
      </c>
      <c r="E243" s="216" t="s">
        <v>291</v>
      </c>
      <c r="F243" s="217" t="s">
        <v>292</v>
      </c>
      <c r="G243" s="218" t="s">
        <v>143</v>
      </c>
      <c r="H243" s="219">
        <v>149.25999999999999</v>
      </c>
      <c r="I243" s="220"/>
      <c r="J243" s="221">
        <f>ROUND(I243*H243,2)</f>
        <v>0</v>
      </c>
      <c r="K243" s="217" t="s">
        <v>131</v>
      </c>
      <c r="L243" s="45"/>
      <c r="M243" s="222" t="s">
        <v>1</v>
      </c>
      <c r="N243" s="223" t="s">
        <v>41</v>
      </c>
      <c r="O243" s="92"/>
      <c r="P243" s="224">
        <f>O243*H243</f>
        <v>0</v>
      </c>
      <c r="Q243" s="224">
        <v>6.0000000000000002E-05</v>
      </c>
      <c r="R243" s="224">
        <f>Q243*H243</f>
        <v>0.0089555999999999993</v>
      </c>
      <c r="S243" s="224">
        <v>0</v>
      </c>
      <c r="T243" s="22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6" t="s">
        <v>226</v>
      </c>
      <c r="AT243" s="226" t="s">
        <v>127</v>
      </c>
      <c r="AU243" s="226" t="s">
        <v>86</v>
      </c>
      <c r="AY243" s="18" t="s">
        <v>124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8" t="s">
        <v>84</v>
      </c>
      <c r="BK243" s="227">
        <f>ROUND(I243*H243,2)</f>
        <v>0</v>
      </c>
      <c r="BL243" s="18" t="s">
        <v>226</v>
      </c>
      <c r="BM243" s="226" t="s">
        <v>293</v>
      </c>
    </row>
    <row r="244" s="13" customFormat="1">
      <c r="A244" s="13"/>
      <c r="B244" s="228"/>
      <c r="C244" s="229"/>
      <c r="D244" s="230" t="s">
        <v>134</v>
      </c>
      <c r="E244" s="231" t="s">
        <v>1</v>
      </c>
      <c r="F244" s="232" t="s">
        <v>145</v>
      </c>
      <c r="G244" s="229"/>
      <c r="H244" s="233">
        <v>57.600000000000001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134</v>
      </c>
      <c r="AU244" s="239" t="s">
        <v>86</v>
      </c>
      <c r="AV244" s="13" t="s">
        <v>86</v>
      </c>
      <c r="AW244" s="13" t="s">
        <v>32</v>
      </c>
      <c r="AX244" s="13" t="s">
        <v>76</v>
      </c>
      <c r="AY244" s="239" t="s">
        <v>124</v>
      </c>
    </row>
    <row r="245" s="13" customFormat="1">
      <c r="A245" s="13"/>
      <c r="B245" s="228"/>
      <c r="C245" s="229"/>
      <c r="D245" s="230" t="s">
        <v>134</v>
      </c>
      <c r="E245" s="231" t="s">
        <v>1</v>
      </c>
      <c r="F245" s="232" t="s">
        <v>146</v>
      </c>
      <c r="G245" s="229"/>
      <c r="H245" s="233">
        <v>14.32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134</v>
      </c>
      <c r="AU245" s="239" t="s">
        <v>86</v>
      </c>
      <c r="AV245" s="13" t="s">
        <v>86</v>
      </c>
      <c r="AW245" s="13" t="s">
        <v>32</v>
      </c>
      <c r="AX245" s="13" t="s">
        <v>76</v>
      </c>
      <c r="AY245" s="239" t="s">
        <v>124</v>
      </c>
    </row>
    <row r="246" s="13" customFormat="1">
      <c r="A246" s="13"/>
      <c r="B246" s="228"/>
      <c r="C246" s="229"/>
      <c r="D246" s="230" t="s">
        <v>134</v>
      </c>
      <c r="E246" s="231" t="s">
        <v>1</v>
      </c>
      <c r="F246" s="232" t="s">
        <v>147</v>
      </c>
      <c r="G246" s="229"/>
      <c r="H246" s="233">
        <v>64.239999999999995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134</v>
      </c>
      <c r="AU246" s="239" t="s">
        <v>86</v>
      </c>
      <c r="AV246" s="13" t="s">
        <v>86</v>
      </c>
      <c r="AW246" s="13" t="s">
        <v>32</v>
      </c>
      <c r="AX246" s="13" t="s">
        <v>76</v>
      </c>
      <c r="AY246" s="239" t="s">
        <v>124</v>
      </c>
    </row>
    <row r="247" s="13" customFormat="1">
      <c r="A247" s="13"/>
      <c r="B247" s="228"/>
      <c r="C247" s="229"/>
      <c r="D247" s="230" t="s">
        <v>134</v>
      </c>
      <c r="E247" s="231" t="s">
        <v>1</v>
      </c>
      <c r="F247" s="232" t="s">
        <v>148</v>
      </c>
      <c r="G247" s="229"/>
      <c r="H247" s="233">
        <v>6.2000000000000002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134</v>
      </c>
      <c r="AU247" s="239" t="s">
        <v>86</v>
      </c>
      <c r="AV247" s="13" t="s">
        <v>86</v>
      </c>
      <c r="AW247" s="13" t="s">
        <v>32</v>
      </c>
      <c r="AX247" s="13" t="s">
        <v>76</v>
      </c>
      <c r="AY247" s="239" t="s">
        <v>124</v>
      </c>
    </row>
    <row r="248" s="13" customFormat="1">
      <c r="A248" s="13"/>
      <c r="B248" s="228"/>
      <c r="C248" s="229"/>
      <c r="D248" s="230" t="s">
        <v>134</v>
      </c>
      <c r="E248" s="231" t="s">
        <v>1</v>
      </c>
      <c r="F248" s="232" t="s">
        <v>149</v>
      </c>
      <c r="G248" s="229"/>
      <c r="H248" s="233">
        <v>6.9000000000000004</v>
      </c>
      <c r="I248" s="234"/>
      <c r="J248" s="229"/>
      <c r="K248" s="229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134</v>
      </c>
      <c r="AU248" s="239" t="s">
        <v>86</v>
      </c>
      <c r="AV248" s="13" t="s">
        <v>86</v>
      </c>
      <c r="AW248" s="13" t="s">
        <v>32</v>
      </c>
      <c r="AX248" s="13" t="s">
        <v>76</v>
      </c>
      <c r="AY248" s="239" t="s">
        <v>124</v>
      </c>
    </row>
    <row r="249" s="14" customFormat="1">
      <c r="A249" s="14"/>
      <c r="B249" s="240"/>
      <c r="C249" s="241"/>
      <c r="D249" s="230" t="s">
        <v>134</v>
      </c>
      <c r="E249" s="242" t="s">
        <v>1</v>
      </c>
      <c r="F249" s="243" t="s">
        <v>140</v>
      </c>
      <c r="G249" s="241"/>
      <c r="H249" s="244">
        <v>149.25999999999999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0" t="s">
        <v>134</v>
      </c>
      <c r="AU249" s="250" t="s">
        <v>86</v>
      </c>
      <c r="AV249" s="14" t="s">
        <v>132</v>
      </c>
      <c r="AW249" s="14" t="s">
        <v>32</v>
      </c>
      <c r="AX249" s="14" t="s">
        <v>84</v>
      </c>
      <c r="AY249" s="250" t="s">
        <v>124</v>
      </c>
    </row>
    <row r="250" s="2" customFormat="1" ht="37.8" customHeight="1">
      <c r="A250" s="39"/>
      <c r="B250" s="40"/>
      <c r="C250" s="215" t="s">
        <v>294</v>
      </c>
      <c r="D250" s="215" t="s">
        <v>127</v>
      </c>
      <c r="E250" s="216" t="s">
        <v>295</v>
      </c>
      <c r="F250" s="217" t="s">
        <v>296</v>
      </c>
      <c r="G250" s="218" t="s">
        <v>143</v>
      </c>
      <c r="H250" s="219">
        <v>149.25999999999999</v>
      </c>
      <c r="I250" s="220"/>
      <c r="J250" s="221">
        <f>ROUND(I250*H250,2)</f>
        <v>0</v>
      </c>
      <c r="K250" s="217" t="s">
        <v>131</v>
      </c>
      <c r="L250" s="45"/>
      <c r="M250" s="222" t="s">
        <v>1</v>
      </c>
      <c r="N250" s="223" t="s">
        <v>41</v>
      </c>
      <c r="O250" s="92"/>
      <c r="P250" s="224">
        <f>O250*H250</f>
        <v>0</v>
      </c>
      <c r="Q250" s="224">
        <v>6.9999999999999994E-05</v>
      </c>
      <c r="R250" s="224">
        <f>Q250*H250</f>
        <v>0.010448199999999998</v>
      </c>
      <c r="S250" s="224">
        <v>0</v>
      </c>
      <c r="T250" s="22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6" t="s">
        <v>226</v>
      </c>
      <c r="AT250" s="226" t="s">
        <v>127</v>
      </c>
      <c r="AU250" s="226" t="s">
        <v>86</v>
      </c>
      <c r="AY250" s="18" t="s">
        <v>124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8" t="s">
        <v>84</v>
      </c>
      <c r="BK250" s="227">
        <f>ROUND(I250*H250,2)</f>
        <v>0</v>
      </c>
      <c r="BL250" s="18" t="s">
        <v>226</v>
      </c>
      <c r="BM250" s="226" t="s">
        <v>297</v>
      </c>
    </row>
    <row r="251" s="2" customFormat="1" ht="44.25" customHeight="1">
      <c r="A251" s="39"/>
      <c r="B251" s="40"/>
      <c r="C251" s="215" t="s">
        <v>298</v>
      </c>
      <c r="D251" s="215" t="s">
        <v>127</v>
      </c>
      <c r="E251" s="216" t="s">
        <v>299</v>
      </c>
      <c r="F251" s="217" t="s">
        <v>300</v>
      </c>
      <c r="G251" s="218" t="s">
        <v>143</v>
      </c>
      <c r="H251" s="219">
        <v>149.25999999999999</v>
      </c>
      <c r="I251" s="220"/>
      <c r="J251" s="221">
        <f>ROUND(I251*H251,2)</f>
        <v>0</v>
      </c>
      <c r="K251" s="217" t="s">
        <v>131</v>
      </c>
      <c r="L251" s="45"/>
      <c r="M251" s="222" t="s">
        <v>1</v>
      </c>
      <c r="N251" s="223" t="s">
        <v>41</v>
      </c>
      <c r="O251" s="92"/>
      <c r="P251" s="224">
        <f>O251*H251</f>
        <v>0</v>
      </c>
      <c r="Q251" s="224">
        <v>5.0000000000000002E-05</v>
      </c>
      <c r="R251" s="224">
        <f>Q251*H251</f>
        <v>0.007463</v>
      </c>
      <c r="S251" s="224">
        <v>0</v>
      </c>
      <c r="T251" s="22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6" t="s">
        <v>226</v>
      </c>
      <c r="AT251" s="226" t="s">
        <v>127</v>
      </c>
      <c r="AU251" s="226" t="s">
        <v>86</v>
      </c>
      <c r="AY251" s="18" t="s">
        <v>124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8" t="s">
        <v>84</v>
      </c>
      <c r="BK251" s="227">
        <f>ROUND(I251*H251,2)</f>
        <v>0</v>
      </c>
      <c r="BL251" s="18" t="s">
        <v>226</v>
      </c>
      <c r="BM251" s="226" t="s">
        <v>301</v>
      </c>
    </row>
    <row r="252" s="2" customFormat="1" ht="55.5" customHeight="1">
      <c r="A252" s="39"/>
      <c r="B252" s="40"/>
      <c r="C252" s="215" t="s">
        <v>254</v>
      </c>
      <c r="D252" s="215" t="s">
        <v>127</v>
      </c>
      <c r="E252" s="216" t="s">
        <v>302</v>
      </c>
      <c r="F252" s="217" t="s">
        <v>303</v>
      </c>
      <c r="G252" s="218" t="s">
        <v>195</v>
      </c>
      <c r="H252" s="219">
        <v>1.411</v>
      </c>
      <c r="I252" s="220"/>
      <c r="J252" s="221">
        <f>ROUND(I252*H252,2)</f>
        <v>0</v>
      </c>
      <c r="K252" s="217" t="s">
        <v>131</v>
      </c>
      <c r="L252" s="45"/>
      <c r="M252" s="222" t="s">
        <v>1</v>
      </c>
      <c r="N252" s="223" t="s">
        <v>41</v>
      </c>
      <c r="O252" s="92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6" t="s">
        <v>226</v>
      </c>
      <c r="AT252" s="226" t="s">
        <v>127</v>
      </c>
      <c r="AU252" s="226" t="s">
        <v>86</v>
      </c>
      <c r="AY252" s="18" t="s">
        <v>124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8" t="s">
        <v>84</v>
      </c>
      <c r="BK252" s="227">
        <f>ROUND(I252*H252,2)</f>
        <v>0</v>
      </c>
      <c r="BL252" s="18" t="s">
        <v>226</v>
      </c>
      <c r="BM252" s="226" t="s">
        <v>304</v>
      </c>
    </row>
    <row r="253" s="12" customFormat="1" ht="22.8" customHeight="1">
      <c r="A253" s="12"/>
      <c r="B253" s="199"/>
      <c r="C253" s="200"/>
      <c r="D253" s="201" t="s">
        <v>75</v>
      </c>
      <c r="E253" s="213" t="s">
        <v>305</v>
      </c>
      <c r="F253" s="213" t="s">
        <v>306</v>
      </c>
      <c r="G253" s="200"/>
      <c r="H253" s="200"/>
      <c r="I253" s="203"/>
      <c r="J253" s="214">
        <f>BK253</f>
        <v>0</v>
      </c>
      <c r="K253" s="200"/>
      <c r="L253" s="205"/>
      <c r="M253" s="206"/>
      <c r="N253" s="207"/>
      <c r="O253" s="207"/>
      <c r="P253" s="208">
        <f>SUM(P254:P261)</f>
        <v>0</v>
      </c>
      <c r="Q253" s="207"/>
      <c r="R253" s="208">
        <f>SUM(R254:R261)</f>
        <v>0.01655073</v>
      </c>
      <c r="S253" s="207"/>
      <c r="T253" s="209">
        <f>SUM(T254:T261)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0" t="s">
        <v>86</v>
      </c>
      <c r="AT253" s="211" t="s">
        <v>75</v>
      </c>
      <c r="AU253" s="211" t="s">
        <v>84</v>
      </c>
      <c r="AY253" s="210" t="s">
        <v>124</v>
      </c>
      <c r="BK253" s="212">
        <f>SUM(BK254:BK261)</f>
        <v>0</v>
      </c>
    </row>
    <row r="254" s="2" customFormat="1" ht="33" customHeight="1">
      <c r="A254" s="39"/>
      <c r="B254" s="40"/>
      <c r="C254" s="215" t="s">
        <v>307</v>
      </c>
      <c r="D254" s="215" t="s">
        <v>127</v>
      </c>
      <c r="E254" s="216" t="s">
        <v>308</v>
      </c>
      <c r="F254" s="217" t="s">
        <v>309</v>
      </c>
      <c r="G254" s="218" t="s">
        <v>130</v>
      </c>
      <c r="H254" s="219">
        <v>33.777000000000001</v>
      </c>
      <c r="I254" s="220"/>
      <c r="J254" s="221">
        <f>ROUND(I254*H254,2)</f>
        <v>0</v>
      </c>
      <c r="K254" s="217" t="s">
        <v>131</v>
      </c>
      <c r="L254" s="45"/>
      <c r="M254" s="222" t="s">
        <v>1</v>
      </c>
      <c r="N254" s="223" t="s">
        <v>41</v>
      </c>
      <c r="O254" s="92"/>
      <c r="P254" s="224">
        <f>O254*H254</f>
        <v>0</v>
      </c>
      <c r="Q254" s="224">
        <v>0.00020000000000000001</v>
      </c>
      <c r="R254" s="224">
        <f>Q254*H254</f>
        <v>0.0067554000000000008</v>
      </c>
      <c r="S254" s="224">
        <v>0</v>
      </c>
      <c r="T254" s="22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6" t="s">
        <v>226</v>
      </c>
      <c r="AT254" s="226" t="s">
        <v>127</v>
      </c>
      <c r="AU254" s="226" t="s">
        <v>86</v>
      </c>
      <c r="AY254" s="18" t="s">
        <v>124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8" t="s">
        <v>84</v>
      </c>
      <c r="BK254" s="227">
        <f>ROUND(I254*H254,2)</f>
        <v>0</v>
      </c>
      <c r="BL254" s="18" t="s">
        <v>226</v>
      </c>
      <c r="BM254" s="226" t="s">
        <v>310</v>
      </c>
    </row>
    <row r="255" s="13" customFormat="1">
      <c r="A255" s="13"/>
      <c r="B255" s="228"/>
      <c r="C255" s="229"/>
      <c r="D255" s="230" t="s">
        <v>134</v>
      </c>
      <c r="E255" s="231" t="s">
        <v>1</v>
      </c>
      <c r="F255" s="232" t="s">
        <v>135</v>
      </c>
      <c r="G255" s="229"/>
      <c r="H255" s="233">
        <v>12.960000000000001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134</v>
      </c>
      <c r="AU255" s="239" t="s">
        <v>86</v>
      </c>
      <c r="AV255" s="13" t="s">
        <v>86</v>
      </c>
      <c r="AW255" s="13" t="s">
        <v>32</v>
      </c>
      <c r="AX255" s="13" t="s">
        <v>76</v>
      </c>
      <c r="AY255" s="239" t="s">
        <v>124</v>
      </c>
    </row>
    <row r="256" s="13" customFormat="1">
      <c r="A256" s="13"/>
      <c r="B256" s="228"/>
      <c r="C256" s="229"/>
      <c r="D256" s="230" t="s">
        <v>134</v>
      </c>
      <c r="E256" s="231" t="s">
        <v>1</v>
      </c>
      <c r="F256" s="232" t="s">
        <v>136</v>
      </c>
      <c r="G256" s="229"/>
      <c r="H256" s="233">
        <v>3.5880000000000001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134</v>
      </c>
      <c r="AU256" s="239" t="s">
        <v>86</v>
      </c>
      <c r="AV256" s="13" t="s">
        <v>86</v>
      </c>
      <c r="AW256" s="13" t="s">
        <v>32</v>
      </c>
      <c r="AX256" s="13" t="s">
        <v>76</v>
      </c>
      <c r="AY256" s="239" t="s">
        <v>124</v>
      </c>
    </row>
    <row r="257" s="13" customFormat="1">
      <c r="A257" s="13"/>
      <c r="B257" s="228"/>
      <c r="C257" s="229"/>
      <c r="D257" s="230" t="s">
        <v>134</v>
      </c>
      <c r="E257" s="231" t="s">
        <v>1</v>
      </c>
      <c r="F257" s="232" t="s">
        <v>137</v>
      </c>
      <c r="G257" s="229"/>
      <c r="H257" s="233">
        <v>14.454000000000001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134</v>
      </c>
      <c r="AU257" s="239" t="s">
        <v>86</v>
      </c>
      <c r="AV257" s="13" t="s">
        <v>86</v>
      </c>
      <c r="AW257" s="13" t="s">
        <v>32</v>
      </c>
      <c r="AX257" s="13" t="s">
        <v>76</v>
      </c>
      <c r="AY257" s="239" t="s">
        <v>124</v>
      </c>
    </row>
    <row r="258" s="13" customFormat="1">
      <c r="A258" s="13"/>
      <c r="B258" s="228"/>
      <c r="C258" s="229"/>
      <c r="D258" s="230" t="s">
        <v>134</v>
      </c>
      <c r="E258" s="231" t="s">
        <v>1</v>
      </c>
      <c r="F258" s="232" t="s">
        <v>138</v>
      </c>
      <c r="G258" s="229"/>
      <c r="H258" s="233">
        <v>1.395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134</v>
      </c>
      <c r="AU258" s="239" t="s">
        <v>86</v>
      </c>
      <c r="AV258" s="13" t="s">
        <v>86</v>
      </c>
      <c r="AW258" s="13" t="s">
        <v>32</v>
      </c>
      <c r="AX258" s="13" t="s">
        <v>76</v>
      </c>
      <c r="AY258" s="239" t="s">
        <v>124</v>
      </c>
    </row>
    <row r="259" s="13" customFormat="1">
      <c r="A259" s="13"/>
      <c r="B259" s="228"/>
      <c r="C259" s="229"/>
      <c r="D259" s="230" t="s">
        <v>134</v>
      </c>
      <c r="E259" s="231" t="s">
        <v>1</v>
      </c>
      <c r="F259" s="232" t="s">
        <v>139</v>
      </c>
      <c r="G259" s="229"/>
      <c r="H259" s="233">
        <v>1.3799999999999999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134</v>
      </c>
      <c r="AU259" s="239" t="s">
        <v>86</v>
      </c>
      <c r="AV259" s="13" t="s">
        <v>86</v>
      </c>
      <c r="AW259" s="13" t="s">
        <v>32</v>
      </c>
      <c r="AX259" s="13" t="s">
        <v>76</v>
      </c>
      <c r="AY259" s="239" t="s">
        <v>124</v>
      </c>
    </row>
    <row r="260" s="14" customFormat="1">
      <c r="A260" s="14"/>
      <c r="B260" s="240"/>
      <c r="C260" s="241"/>
      <c r="D260" s="230" t="s">
        <v>134</v>
      </c>
      <c r="E260" s="242" t="s">
        <v>1</v>
      </c>
      <c r="F260" s="243" t="s">
        <v>140</v>
      </c>
      <c r="G260" s="241"/>
      <c r="H260" s="244">
        <v>33.777000000000001</v>
      </c>
      <c r="I260" s="245"/>
      <c r="J260" s="241"/>
      <c r="K260" s="241"/>
      <c r="L260" s="246"/>
      <c r="M260" s="247"/>
      <c r="N260" s="248"/>
      <c r="O260" s="248"/>
      <c r="P260" s="248"/>
      <c r="Q260" s="248"/>
      <c r="R260" s="248"/>
      <c r="S260" s="248"/>
      <c r="T260" s="24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0" t="s">
        <v>134</v>
      </c>
      <c r="AU260" s="250" t="s">
        <v>86</v>
      </c>
      <c r="AV260" s="14" t="s">
        <v>132</v>
      </c>
      <c r="AW260" s="14" t="s">
        <v>32</v>
      </c>
      <c r="AX260" s="14" t="s">
        <v>84</v>
      </c>
      <c r="AY260" s="250" t="s">
        <v>124</v>
      </c>
    </row>
    <row r="261" s="2" customFormat="1" ht="37.8" customHeight="1">
      <c r="A261" s="39"/>
      <c r="B261" s="40"/>
      <c r="C261" s="215" t="s">
        <v>311</v>
      </c>
      <c r="D261" s="215" t="s">
        <v>127</v>
      </c>
      <c r="E261" s="216" t="s">
        <v>312</v>
      </c>
      <c r="F261" s="217" t="s">
        <v>313</v>
      </c>
      <c r="G261" s="218" t="s">
        <v>130</v>
      </c>
      <c r="H261" s="219">
        <v>33.777000000000001</v>
      </c>
      <c r="I261" s="220"/>
      <c r="J261" s="221">
        <f>ROUND(I261*H261,2)</f>
        <v>0</v>
      </c>
      <c r="K261" s="217" t="s">
        <v>131</v>
      </c>
      <c r="L261" s="45"/>
      <c r="M261" s="222" t="s">
        <v>1</v>
      </c>
      <c r="N261" s="223" t="s">
        <v>41</v>
      </c>
      <c r="O261" s="92"/>
      <c r="P261" s="224">
        <f>O261*H261</f>
        <v>0</v>
      </c>
      <c r="Q261" s="224">
        <v>0.00029</v>
      </c>
      <c r="R261" s="224">
        <f>Q261*H261</f>
        <v>0.0097953299999999997</v>
      </c>
      <c r="S261" s="224">
        <v>0</v>
      </c>
      <c r="T261" s="22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6" t="s">
        <v>226</v>
      </c>
      <c r="AT261" s="226" t="s">
        <v>127</v>
      </c>
      <c r="AU261" s="226" t="s">
        <v>86</v>
      </c>
      <c r="AY261" s="18" t="s">
        <v>124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8" t="s">
        <v>84</v>
      </c>
      <c r="BK261" s="227">
        <f>ROUND(I261*H261,2)</f>
        <v>0</v>
      </c>
      <c r="BL261" s="18" t="s">
        <v>226</v>
      </c>
      <c r="BM261" s="226" t="s">
        <v>314</v>
      </c>
    </row>
    <row r="262" s="12" customFormat="1" ht="25.92" customHeight="1">
      <c r="A262" s="12"/>
      <c r="B262" s="199"/>
      <c r="C262" s="200"/>
      <c r="D262" s="201" t="s">
        <v>75</v>
      </c>
      <c r="E262" s="202" t="s">
        <v>315</v>
      </c>
      <c r="F262" s="202" t="s">
        <v>316</v>
      </c>
      <c r="G262" s="200"/>
      <c r="H262" s="200"/>
      <c r="I262" s="203"/>
      <c r="J262" s="204">
        <f>BK262</f>
        <v>0</v>
      </c>
      <c r="K262" s="200"/>
      <c r="L262" s="205"/>
      <c r="M262" s="206"/>
      <c r="N262" s="207"/>
      <c r="O262" s="207"/>
      <c r="P262" s="208">
        <f>P263+P274+P276</f>
        <v>0</v>
      </c>
      <c r="Q262" s="207"/>
      <c r="R262" s="208">
        <f>R263+R274+R276</f>
        <v>0</v>
      </c>
      <c r="S262" s="207"/>
      <c r="T262" s="209">
        <f>T263+T274+T276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171</v>
      </c>
      <c r="AT262" s="211" t="s">
        <v>75</v>
      </c>
      <c r="AU262" s="211" t="s">
        <v>76</v>
      </c>
      <c r="AY262" s="210" t="s">
        <v>124</v>
      </c>
      <c r="BK262" s="212">
        <f>BK263+BK274+BK276</f>
        <v>0</v>
      </c>
    </row>
    <row r="263" s="12" customFormat="1" ht="22.8" customHeight="1">
      <c r="A263" s="12"/>
      <c r="B263" s="199"/>
      <c r="C263" s="200"/>
      <c r="D263" s="201" t="s">
        <v>75</v>
      </c>
      <c r="E263" s="213" t="s">
        <v>317</v>
      </c>
      <c r="F263" s="213" t="s">
        <v>318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SUM(P264:P273)</f>
        <v>0</v>
      </c>
      <c r="Q263" s="207"/>
      <c r="R263" s="208">
        <f>SUM(R264:R273)</f>
        <v>0</v>
      </c>
      <c r="S263" s="207"/>
      <c r="T263" s="209">
        <f>SUM(T264:T273)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171</v>
      </c>
      <c r="AT263" s="211" t="s">
        <v>75</v>
      </c>
      <c r="AU263" s="211" t="s">
        <v>84</v>
      </c>
      <c r="AY263" s="210" t="s">
        <v>124</v>
      </c>
      <c r="BK263" s="212">
        <f>SUM(BK264:BK273)</f>
        <v>0</v>
      </c>
    </row>
    <row r="264" s="2" customFormat="1" ht="16.5" customHeight="1">
      <c r="A264" s="39"/>
      <c r="B264" s="40"/>
      <c r="C264" s="215" t="s">
        <v>319</v>
      </c>
      <c r="D264" s="215" t="s">
        <v>127</v>
      </c>
      <c r="E264" s="216" t="s">
        <v>320</v>
      </c>
      <c r="F264" s="217" t="s">
        <v>318</v>
      </c>
      <c r="G264" s="218" t="s">
        <v>321</v>
      </c>
      <c r="H264" s="219">
        <v>1</v>
      </c>
      <c r="I264" s="220"/>
      <c r="J264" s="221">
        <f>ROUND(I264*H264,2)</f>
        <v>0</v>
      </c>
      <c r="K264" s="217" t="s">
        <v>131</v>
      </c>
      <c r="L264" s="45"/>
      <c r="M264" s="222" t="s">
        <v>1</v>
      </c>
      <c r="N264" s="223" t="s">
        <v>41</v>
      </c>
      <c r="O264" s="92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6" t="s">
        <v>322</v>
      </c>
      <c r="AT264" s="226" t="s">
        <v>127</v>
      </c>
      <c r="AU264" s="226" t="s">
        <v>86</v>
      </c>
      <c r="AY264" s="18" t="s">
        <v>124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8" t="s">
        <v>84</v>
      </c>
      <c r="BK264" s="227">
        <f>ROUND(I264*H264,2)</f>
        <v>0</v>
      </c>
      <c r="BL264" s="18" t="s">
        <v>322</v>
      </c>
      <c r="BM264" s="226" t="s">
        <v>323</v>
      </c>
    </row>
    <row r="265" s="15" customFormat="1">
      <c r="A265" s="15"/>
      <c r="B265" s="251"/>
      <c r="C265" s="252"/>
      <c r="D265" s="230" t="s">
        <v>134</v>
      </c>
      <c r="E265" s="253" t="s">
        <v>1</v>
      </c>
      <c r="F265" s="254" t="s">
        <v>324</v>
      </c>
      <c r="G265" s="252"/>
      <c r="H265" s="253" t="s">
        <v>1</v>
      </c>
      <c r="I265" s="255"/>
      <c r="J265" s="252"/>
      <c r="K265" s="252"/>
      <c r="L265" s="256"/>
      <c r="M265" s="257"/>
      <c r="N265" s="258"/>
      <c r="O265" s="258"/>
      <c r="P265" s="258"/>
      <c r="Q265" s="258"/>
      <c r="R265" s="258"/>
      <c r="S265" s="258"/>
      <c r="T265" s="259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0" t="s">
        <v>134</v>
      </c>
      <c r="AU265" s="260" t="s">
        <v>86</v>
      </c>
      <c r="AV265" s="15" t="s">
        <v>84</v>
      </c>
      <c r="AW265" s="15" t="s">
        <v>32</v>
      </c>
      <c r="AX265" s="15" t="s">
        <v>76</v>
      </c>
      <c r="AY265" s="260" t="s">
        <v>124</v>
      </c>
    </row>
    <row r="266" s="15" customFormat="1">
      <c r="A266" s="15"/>
      <c r="B266" s="251"/>
      <c r="C266" s="252"/>
      <c r="D266" s="230" t="s">
        <v>134</v>
      </c>
      <c r="E266" s="253" t="s">
        <v>1</v>
      </c>
      <c r="F266" s="254" t="s">
        <v>325</v>
      </c>
      <c r="G266" s="252"/>
      <c r="H266" s="253" t="s">
        <v>1</v>
      </c>
      <c r="I266" s="255"/>
      <c r="J266" s="252"/>
      <c r="K266" s="252"/>
      <c r="L266" s="256"/>
      <c r="M266" s="257"/>
      <c r="N266" s="258"/>
      <c r="O266" s="258"/>
      <c r="P266" s="258"/>
      <c r="Q266" s="258"/>
      <c r="R266" s="258"/>
      <c r="S266" s="258"/>
      <c r="T266" s="259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0" t="s">
        <v>134</v>
      </c>
      <c r="AU266" s="260" t="s">
        <v>86</v>
      </c>
      <c r="AV266" s="15" t="s">
        <v>84</v>
      </c>
      <c r="AW266" s="15" t="s">
        <v>32</v>
      </c>
      <c r="AX266" s="15" t="s">
        <v>76</v>
      </c>
      <c r="AY266" s="260" t="s">
        <v>124</v>
      </c>
    </row>
    <row r="267" s="15" customFormat="1">
      <c r="A267" s="15"/>
      <c r="B267" s="251"/>
      <c r="C267" s="252"/>
      <c r="D267" s="230" t="s">
        <v>134</v>
      </c>
      <c r="E267" s="253" t="s">
        <v>1</v>
      </c>
      <c r="F267" s="254" t="s">
        <v>326</v>
      </c>
      <c r="G267" s="252"/>
      <c r="H267" s="253" t="s">
        <v>1</v>
      </c>
      <c r="I267" s="255"/>
      <c r="J267" s="252"/>
      <c r="K267" s="252"/>
      <c r="L267" s="256"/>
      <c r="M267" s="257"/>
      <c r="N267" s="258"/>
      <c r="O267" s="258"/>
      <c r="P267" s="258"/>
      <c r="Q267" s="258"/>
      <c r="R267" s="258"/>
      <c r="S267" s="258"/>
      <c r="T267" s="259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0" t="s">
        <v>134</v>
      </c>
      <c r="AU267" s="260" t="s">
        <v>86</v>
      </c>
      <c r="AV267" s="15" t="s">
        <v>84</v>
      </c>
      <c r="AW267" s="15" t="s">
        <v>32</v>
      </c>
      <c r="AX267" s="15" t="s">
        <v>76</v>
      </c>
      <c r="AY267" s="260" t="s">
        <v>124</v>
      </c>
    </row>
    <row r="268" s="15" customFormat="1">
      <c r="A268" s="15"/>
      <c r="B268" s="251"/>
      <c r="C268" s="252"/>
      <c r="D268" s="230" t="s">
        <v>134</v>
      </c>
      <c r="E268" s="253" t="s">
        <v>1</v>
      </c>
      <c r="F268" s="254" t="s">
        <v>327</v>
      </c>
      <c r="G268" s="252"/>
      <c r="H268" s="253" t="s">
        <v>1</v>
      </c>
      <c r="I268" s="255"/>
      <c r="J268" s="252"/>
      <c r="K268" s="252"/>
      <c r="L268" s="256"/>
      <c r="M268" s="257"/>
      <c r="N268" s="258"/>
      <c r="O268" s="258"/>
      <c r="P268" s="258"/>
      <c r="Q268" s="258"/>
      <c r="R268" s="258"/>
      <c r="S268" s="258"/>
      <c r="T268" s="25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0" t="s">
        <v>134</v>
      </c>
      <c r="AU268" s="260" t="s">
        <v>86</v>
      </c>
      <c r="AV268" s="15" t="s">
        <v>84</v>
      </c>
      <c r="AW268" s="15" t="s">
        <v>32</v>
      </c>
      <c r="AX268" s="15" t="s">
        <v>76</v>
      </c>
      <c r="AY268" s="260" t="s">
        <v>124</v>
      </c>
    </row>
    <row r="269" s="15" customFormat="1">
      <c r="A269" s="15"/>
      <c r="B269" s="251"/>
      <c r="C269" s="252"/>
      <c r="D269" s="230" t="s">
        <v>134</v>
      </c>
      <c r="E269" s="253" t="s">
        <v>1</v>
      </c>
      <c r="F269" s="254" t="s">
        <v>328</v>
      </c>
      <c r="G269" s="252"/>
      <c r="H269" s="253" t="s">
        <v>1</v>
      </c>
      <c r="I269" s="255"/>
      <c r="J269" s="252"/>
      <c r="K269" s="252"/>
      <c r="L269" s="256"/>
      <c r="M269" s="257"/>
      <c r="N269" s="258"/>
      <c r="O269" s="258"/>
      <c r="P269" s="258"/>
      <c r="Q269" s="258"/>
      <c r="R269" s="258"/>
      <c r="S269" s="258"/>
      <c r="T269" s="259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0" t="s">
        <v>134</v>
      </c>
      <c r="AU269" s="260" t="s">
        <v>86</v>
      </c>
      <c r="AV269" s="15" t="s">
        <v>84</v>
      </c>
      <c r="AW269" s="15" t="s">
        <v>32</v>
      </c>
      <c r="AX269" s="15" t="s">
        <v>76</v>
      </c>
      <c r="AY269" s="260" t="s">
        <v>124</v>
      </c>
    </row>
    <row r="270" s="15" customFormat="1">
      <c r="A270" s="15"/>
      <c r="B270" s="251"/>
      <c r="C270" s="252"/>
      <c r="D270" s="230" t="s">
        <v>134</v>
      </c>
      <c r="E270" s="253" t="s">
        <v>1</v>
      </c>
      <c r="F270" s="254" t="s">
        <v>329</v>
      </c>
      <c r="G270" s="252"/>
      <c r="H270" s="253" t="s">
        <v>1</v>
      </c>
      <c r="I270" s="255"/>
      <c r="J270" s="252"/>
      <c r="K270" s="252"/>
      <c r="L270" s="256"/>
      <c r="M270" s="257"/>
      <c r="N270" s="258"/>
      <c r="O270" s="258"/>
      <c r="P270" s="258"/>
      <c r="Q270" s="258"/>
      <c r="R270" s="258"/>
      <c r="S270" s="258"/>
      <c r="T270" s="25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0" t="s">
        <v>134</v>
      </c>
      <c r="AU270" s="260" t="s">
        <v>86</v>
      </c>
      <c r="AV270" s="15" t="s">
        <v>84</v>
      </c>
      <c r="AW270" s="15" t="s">
        <v>32</v>
      </c>
      <c r="AX270" s="15" t="s">
        <v>76</v>
      </c>
      <c r="AY270" s="260" t="s">
        <v>124</v>
      </c>
    </row>
    <row r="271" s="13" customFormat="1">
      <c r="A271" s="13"/>
      <c r="B271" s="228"/>
      <c r="C271" s="229"/>
      <c r="D271" s="230" t="s">
        <v>134</v>
      </c>
      <c r="E271" s="231" t="s">
        <v>1</v>
      </c>
      <c r="F271" s="232" t="s">
        <v>84</v>
      </c>
      <c r="G271" s="229"/>
      <c r="H271" s="233">
        <v>1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9" t="s">
        <v>134</v>
      </c>
      <c r="AU271" s="239" t="s">
        <v>86</v>
      </c>
      <c r="AV271" s="13" t="s">
        <v>86</v>
      </c>
      <c r="AW271" s="13" t="s">
        <v>32</v>
      </c>
      <c r="AX271" s="13" t="s">
        <v>76</v>
      </c>
      <c r="AY271" s="239" t="s">
        <v>124</v>
      </c>
    </row>
    <row r="272" s="14" customFormat="1">
      <c r="A272" s="14"/>
      <c r="B272" s="240"/>
      <c r="C272" s="241"/>
      <c r="D272" s="230" t="s">
        <v>134</v>
      </c>
      <c r="E272" s="242" t="s">
        <v>1</v>
      </c>
      <c r="F272" s="243" t="s">
        <v>140</v>
      </c>
      <c r="G272" s="241"/>
      <c r="H272" s="244">
        <v>1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0" t="s">
        <v>134</v>
      </c>
      <c r="AU272" s="250" t="s">
        <v>86</v>
      </c>
      <c r="AV272" s="14" t="s">
        <v>132</v>
      </c>
      <c r="AW272" s="14" t="s">
        <v>32</v>
      </c>
      <c r="AX272" s="14" t="s">
        <v>84</v>
      </c>
      <c r="AY272" s="250" t="s">
        <v>124</v>
      </c>
    </row>
    <row r="273" s="2" customFormat="1" ht="16.5" customHeight="1">
      <c r="A273" s="39"/>
      <c r="B273" s="40"/>
      <c r="C273" s="215" t="s">
        <v>330</v>
      </c>
      <c r="D273" s="215" t="s">
        <v>127</v>
      </c>
      <c r="E273" s="216" t="s">
        <v>331</v>
      </c>
      <c r="F273" s="217" t="s">
        <v>332</v>
      </c>
      <c r="G273" s="218" t="s">
        <v>321</v>
      </c>
      <c r="H273" s="219">
        <v>1</v>
      </c>
      <c r="I273" s="220"/>
      <c r="J273" s="221">
        <f>ROUND(I273*H273,2)</f>
        <v>0</v>
      </c>
      <c r="K273" s="217" t="s">
        <v>131</v>
      </c>
      <c r="L273" s="45"/>
      <c r="M273" s="222" t="s">
        <v>1</v>
      </c>
      <c r="N273" s="223" t="s">
        <v>41</v>
      </c>
      <c r="O273" s="92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6" t="s">
        <v>322</v>
      </c>
      <c r="AT273" s="226" t="s">
        <v>127</v>
      </c>
      <c r="AU273" s="226" t="s">
        <v>86</v>
      </c>
      <c r="AY273" s="18" t="s">
        <v>124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8" t="s">
        <v>84</v>
      </c>
      <c r="BK273" s="227">
        <f>ROUND(I273*H273,2)</f>
        <v>0</v>
      </c>
      <c r="BL273" s="18" t="s">
        <v>322</v>
      </c>
      <c r="BM273" s="226" t="s">
        <v>333</v>
      </c>
    </row>
    <row r="274" s="12" customFormat="1" ht="22.8" customHeight="1">
      <c r="A274" s="12"/>
      <c r="B274" s="199"/>
      <c r="C274" s="200"/>
      <c r="D274" s="201" t="s">
        <v>75</v>
      </c>
      <c r="E274" s="213" t="s">
        <v>334</v>
      </c>
      <c r="F274" s="213" t="s">
        <v>335</v>
      </c>
      <c r="G274" s="200"/>
      <c r="H274" s="200"/>
      <c r="I274" s="203"/>
      <c r="J274" s="214">
        <f>BK274</f>
        <v>0</v>
      </c>
      <c r="K274" s="200"/>
      <c r="L274" s="205"/>
      <c r="M274" s="206"/>
      <c r="N274" s="207"/>
      <c r="O274" s="207"/>
      <c r="P274" s="208">
        <f>P275</f>
        <v>0</v>
      </c>
      <c r="Q274" s="207"/>
      <c r="R274" s="208">
        <f>R275</f>
        <v>0</v>
      </c>
      <c r="S274" s="207"/>
      <c r="T274" s="209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0" t="s">
        <v>171</v>
      </c>
      <c r="AT274" s="211" t="s">
        <v>75</v>
      </c>
      <c r="AU274" s="211" t="s">
        <v>84</v>
      </c>
      <c r="AY274" s="210" t="s">
        <v>124</v>
      </c>
      <c r="BK274" s="212">
        <f>BK275</f>
        <v>0</v>
      </c>
    </row>
    <row r="275" s="2" customFormat="1" ht="16.5" customHeight="1">
      <c r="A275" s="39"/>
      <c r="B275" s="40"/>
      <c r="C275" s="215" t="s">
        <v>336</v>
      </c>
      <c r="D275" s="215" t="s">
        <v>127</v>
      </c>
      <c r="E275" s="216" t="s">
        <v>337</v>
      </c>
      <c r="F275" s="217" t="s">
        <v>338</v>
      </c>
      <c r="G275" s="218" t="s">
        <v>321</v>
      </c>
      <c r="H275" s="219">
        <v>1</v>
      </c>
      <c r="I275" s="220"/>
      <c r="J275" s="221">
        <f>ROUND(I275*H275,2)</f>
        <v>0</v>
      </c>
      <c r="K275" s="217" t="s">
        <v>131</v>
      </c>
      <c r="L275" s="45"/>
      <c r="M275" s="222" t="s">
        <v>1</v>
      </c>
      <c r="N275" s="223" t="s">
        <v>41</v>
      </c>
      <c r="O275" s="92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6" t="s">
        <v>322</v>
      </c>
      <c r="AT275" s="226" t="s">
        <v>127</v>
      </c>
      <c r="AU275" s="226" t="s">
        <v>86</v>
      </c>
      <c r="AY275" s="18" t="s">
        <v>124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8" t="s">
        <v>84</v>
      </c>
      <c r="BK275" s="227">
        <f>ROUND(I275*H275,2)</f>
        <v>0</v>
      </c>
      <c r="BL275" s="18" t="s">
        <v>322</v>
      </c>
      <c r="BM275" s="226" t="s">
        <v>339</v>
      </c>
    </row>
    <row r="276" s="12" customFormat="1" ht="22.8" customHeight="1">
      <c r="A276" s="12"/>
      <c r="B276" s="199"/>
      <c r="C276" s="200"/>
      <c r="D276" s="201" t="s">
        <v>75</v>
      </c>
      <c r="E276" s="213" t="s">
        <v>340</v>
      </c>
      <c r="F276" s="213" t="s">
        <v>341</v>
      </c>
      <c r="G276" s="200"/>
      <c r="H276" s="200"/>
      <c r="I276" s="203"/>
      <c r="J276" s="214">
        <f>BK276</f>
        <v>0</v>
      </c>
      <c r="K276" s="200"/>
      <c r="L276" s="205"/>
      <c r="M276" s="206"/>
      <c r="N276" s="207"/>
      <c r="O276" s="207"/>
      <c r="P276" s="208">
        <f>P277</f>
        <v>0</v>
      </c>
      <c r="Q276" s="207"/>
      <c r="R276" s="208">
        <f>R277</f>
        <v>0</v>
      </c>
      <c r="S276" s="207"/>
      <c r="T276" s="209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0" t="s">
        <v>171</v>
      </c>
      <c r="AT276" s="211" t="s">
        <v>75</v>
      </c>
      <c r="AU276" s="211" t="s">
        <v>84</v>
      </c>
      <c r="AY276" s="210" t="s">
        <v>124</v>
      </c>
      <c r="BK276" s="212">
        <f>BK277</f>
        <v>0</v>
      </c>
    </row>
    <row r="277" s="2" customFormat="1" ht="16.5" customHeight="1">
      <c r="A277" s="39"/>
      <c r="B277" s="40"/>
      <c r="C277" s="215" t="s">
        <v>342</v>
      </c>
      <c r="D277" s="215" t="s">
        <v>127</v>
      </c>
      <c r="E277" s="216" t="s">
        <v>343</v>
      </c>
      <c r="F277" s="217" t="s">
        <v>344</v>
      </c>
      <c r="G277" s="218" t="s">
        <v>321</v>
      </c>
      <c r="H277" s="219">
        <v>1</v>
      </c>
      <c r="I277" s="220"/>
      <c r="J277" s="221">
        <f>ROUND(I277*H277,2)</f>
        <v>0</v>
      </c>
      <c r="K277" s="217" t="s">
        <v>131</v>
      </c>
      <c r="L277" s="45"/>
      <c r="M277" s="282" t="s">
        <v>1</v>
      </c>
      <c r="N277" s="283" t="s">
        <v>41</v>
      </c>
      <c r="O277" s="284"/>
      <c r="P277" s="285">
        <f>O277*H277</f>
        <v>0</v>
      </c>
      <c r="Q277" s="285">
        <v>0</v>
      </c>
      <c r="R277" s="285">
        <f>Q277*H277</f>
        <v>0</v>
      </c>
      <c r="S277" s="285">
        <v>0</v>
      </c>
      <c r="T277" s="28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6" t="s">
        <v>322</v>
      </c>
      <c r="AT277" s="226" t="s">
        <v>127</v>
      </c>
      <c r="AU277" s="226" t="s">
        <v>86</v>
      </c>
      <c r="AY277" s="18" t="s">
        <v>124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8" t="s">
        <v>84</v>
      </c>
      <c r="BK277" s="227">
        <f>ROUND(I277*H277,2)</f>
        <v>0</v>
      </c>
      <c r="BL277" s="18" t="s">
        <v>322</v>
      </c>
      <c r="BM277" s="226" t="s">
        <v>345</v>
      </c>
    </row>
    <row r="278" s="2" customFormat="1" ht="6.96" customHeight="1">
      <c r="A278" s="39"/>
      <c r="B278" s="67"/>
      <c r="C278" s="68"/>
      <c r="D278" s="68"/>
      <c r="E278" s="68"/>
      <c r="F278" s="68"/>
      <c r="G278" s="68"/>
      <c r="H278" s="68"/>
      <c r="I278" s="68"/>
      <c r="J278" s="68"/>
      <c r="K278" s="68"/>
      <c r="L278" s="45"/>
      <c r="M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</row>
  </sheetData>
  <sheetProtection sheet="1" autoFilter="0" formatColumns="0" formatRows="0" objects="1" scenarios="1" spinCount="100000" saltValue="tM6DEul7U+k7xehMtZdqjalmk1QxxmUWwuce/LXt4/esdm7mpbxgYS1XV7Q2pprpKD0oCHiryw0lin5meeqY/A==" hashValue="flzjiHoThZfs5n4wXfVSj+TI+67UPJ5zLj+62P40gwhBeKMxpMmbIcd8Did3WmlgTQ6zYvFSnjjC7Xfh8XhQOQ==" algorithmName="SHA-512" password="C6F1"/>
  <autoFilter ref="C129:K27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DESKTOP-OMQ29LB\Martin</dc:creator>
  <cp:lastModifiedBy>DESKTOP-OMQ29LB\Martin</cp:lastModifiedBy>
  <dcterms:created xsi:type="dcterms:W3CDTF">2025-04-01T09:16:15Z</dcterms:created>
  <dcterms:modified xsi:type="dcterms:W3CDTF">2025-04-01T09:16:19Z</dcterms:modified>
</cp:coreProperties>
</file>