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Misonova\2024\Jihlava - kontejnerová stání\Rozpočty 30.7.24\Stavbařů\"/>
    </mc:Choice>
  </mc:AlternateContent>
  <bookViews>
    <workbookView xWindow="0" yWindow="0" windowWidth="0" windowHeight="0"/>
  </bookViews>
  <sheets>
    <sheet name="Rekapitulace stavby" sheetId="1" r:id="rId1"/>
    <sheet name="8 - Lokalita Stavbařů" sheetId="2" r:id="rId2"/>
    <sheet name="VON - Vedle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'8 - Lokalita Stavbařů'!$C$87:$K$226</definedName>
    <definedName name="_xlnm.Print_Area" localSheetId="1">'8 - Lokalita Stavbařů'!$C$4:$J$39,'8 - Lokalita Stavbařů'!$C$45:$J$69,'8 - Lokalita Stavbařů'!$C$75:$J$226</definedName>
    <definedName name="_xlnm.Print_Titles" localSheetId="1">'8 - Lokalita Stavbařů'!$87:$87</definedName>
    <definedName name="_xlnm._FilterDatabase" localSheetId="2" hidden="1">'VON - Vedlejší a ostatní ...'!$C$84:$K$125</definedName>
    <definedName name="_xlnm.Print_Area" localSheetId="2">'VON - Vedlejší a ostatní ...'!$C$4:$J$39,'VON - Vedlejší a ostatní ...'!$C$45:$J$66,'VON - Vedlejší a ostatní ...'!$C$72:$J$125</definedName>
    <definedName name="_xlnm.Print_Titles" localSheetId="2">'VON - Vedlejší a ostatní ...'!$84:$84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T117"/>
  <c r="R118"/>
  <c r="R117"/>
  <c r="P118"/>
  <c r="P117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2" r="J37"/>
  <c r="J36"/>
  <c i="1" r="AY55"/>
  <c i="2" r="J35"/>
  <c i="1" r="AX55"/>
  <c i="2"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T217"/>
  <c r="R218"/>
  <c r="R217"/>
  <c r="P218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199"/>
  <c r="BH199"/>
  <c r="BG199"/>
  <c r="BF199"/>
  <c r="T199"/>
  <c r="R199"/>
  <c r="P199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T164"/>
  <c r="R165"/>
  <c r="R164"/>
  <c r="P165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48"/>
  <c i="1" r="L50"/>
  <c r="AM50"/>
  <c r="AM49"/>
  <c r="L49"/>
  <c r="AM47"/>
  <c r="L47"/>
  <c r="L45"/>
  <c r="L44"/>
  <c i="2" r="J191"/>
  <c r="BK132"/>
  <c r="J193"/>
  <c r="J218"/>
  <c r="BK213"/>
  <c r="BK182"/>
  <c i="3" r="J114"/>
  <c i="2" r="BK215"/>
  <c r="BK225"/>
  <c r="J199"/>
  <c i="3" r="J88"/>
  <c i="2" r="J171"/>
  <c i="3" r="J118"/>
  <c i="2" r="BK168"/>
  <c i="3" r="BK97"/>
  <c i="2" r="J119"/>
  <c r="J204"/>
  <c r="BK108"/>
  <c r="J178"/>
  <c r="J137"/>
  <c r="J215"/>
  <c i="3" r="BK107"/>
  <c i="2" r="BK155"/>
  <c i="3" r="BK111"/>
  <c i="2" r="J157"/>
  <c r="J108"/>
  <c r="BK113"/>
  <c r="BK178"/>
  <c r="BK153"/>
  <c r="J182"/>
  <c r="J132"/>
  <c r="J225"/>
  <c r="J174"/>
  <c i="3" r="BK99"/>
  <c i="2" r="BK149"/>
  <c i="3" r="J91"/>
  <c i="2" r="BK195"/>
  <c i="3" r="BK114"/>
  <c i="2" r="BK187"/>
  <c r="J168"/>
  <c r="BK180"/>
  <c r="J213"/>
  <c i="3" r="BK103"/>
  <c i="2" r="BK99"/>
  <c r="J147"/>
  <c r="J170"/>
  <c r="J94"/>
  <c r="BK94"/>
  <c i="3" r="J94"/>
  <c i="2" r="BK145"/>
  <c i="3" r="J103"/>
  <c i="2" r="J91"/>
  <c i="3" r="BK118"/>
  <c i="2" r="J173"/>
  <c r="BK104"/>
  <c r="J111"/>
  <c r="J162"/>
  <c r="J206"/>
  <c r="J142"/>
  <c r="BK206"/>
  <c r="J151"/>
  <c r="J189"/>
  <c r="J155"/>
  <c i="3" r="J111"/>
  <c i="2" r="BK171"/>
  <c r="BK91"/>
  <c r="BK140"/>
  <c r="J99"/>
  <c r="J185"/>
  <c r="BK117"/>
  <c r="BK210"/>
  <c r="BK173"/>
  <c r="BK193"/>
  <c r="BK162"/>
  <c r="J124"/>
  <c i="1" r="AS54"/>
  <c i="2" r="J122"/>
  <c r="J149"/>
  <c r="J210"/>
  <c r="BK170"/>
  <c r="BK204"/>
  <c r="J187"/>
  <c r="BK174"/>
  <c r="BK191"/>
  <c i="3" r="J97"/>
  <c i="2" r="J222"/>
  <c i="3" r="BK91"/>
  <c i="2" r="BK137"/>
  <c i="3" r="BK88"/>
  <c i="2" r="BK142"/>
  <c r="BK159"/>
  <c r="J195"/>
  <c i="3" r="J34"/>
  <c i="2" r="J113"/>
  <c r="J165"/>
  <c i="3" r="BK94"/>
  <c i="2" r="BK147"/>
  <c i="3" r="BK122"/>
  <c i="2" r="BK157"/>
  <c i="3" r="J107"/>
  <c i="2" r="J145"/>
  <c r="BK165"/>
  <c r="BK199"/>
  <c r="BK111"/>
  <c r="BK96"/>
  <c i="3" r="J99"/>
  <c i="2" r="BK122"/>
  <c r="J180"/>
  <c i="3" r="BK124"/>
  <c i="2" r="J153"/>
  <c r="BK151"/>
  <c r="BK119"/>
  <c r="J96"/>
  <c r="BK189"/>
  <c i="3" r="J122"/>
  <c r="BK101"/>
  <c i="2" r="BK185"/>
  <c r="J104"/>
  <c r="J117"/>
  <c r="J159"/>
  <c i="3" r="J124"/>
  <c i="2" r="BK124"/>
  <c r="BK222"/>
  <c r="BK218"/>
  <c i="3" r="J101"/>
  <c i="2" r="J140"/>
  <c l="1" r="BK90"/>
  <c r="J90"/>
  <c r="J61"/>
  <c r="BK167"/>
  <c r="J167"/>
  <c r="J64"/>
  <c r="P144"/>
  <c r="R203"/>
  <c r="R221"/>
  <c r="R220"/>
  <c r="T90"/>
  <c r="P167"/>
  <c i="3" r="R87"/>
  <c r="P110"/>
  <c i="2" r="P90"/>
  <c r="P89"/>
  <c r="T167"/>
  <c r="BK221"/>
  <c r="J221"/>
  <c r="J68"/>
  <c r="R144"/>
  <c r="P203"/>
  <c r="T221"/>
  <c r="T220"/>
  <c i="3" r="P87"/>
  <c r="P86"/>
  <c r="P85"/>
  <c i="1" r="AU56"/>
  <c i="3" r="T110"/>
  <c r="BK121"/>
  <c r="J121"/>
  <c r="J65"/>
  <c i="2" r="R90"/>
  <c r="R167"/>
  <c i="3" r="BK87"/>
  <c r="P121"/>
  <c i="2" r="T144"/>
  <c r="BK203"/>
  <c r="J203"/>
  <c r="J65"/>
  <c i="3" r="T87"/>
  <c r="BK110"/>
  <c r="J110"/>
  <c r="J63"/>
  <c r="R121"/>
  <c i="2" r="BK144"/>
  <c r="J144"/>
  <c r="J62"/>
  <c r="T203"/>
  <c r="P221"/>
  <c r="P220"/>
  <c i="3" r="R110"/>
  <c r="T121"/>
  <c i="2" r="BK217"/>
  <c r="J217"/>
  <c r="J66"/>
  <c i="3" r="BK117"/>
  <c r="J117"/>
  <c r="J64"/>
  <c i="2" r="BK164"/>
  <c r="J164"/>
  <c r="J63"/>
  <c i="3" r="BK106"/>
  <c r="J106"/>
  <c r="J62"/>
  <c i="2" r="BK220"/>
  <c r="J220"/>
  <c r="J67"/>
  <c i="3" r="F55"/>
  <c r="BE94"/>
  <c r="BE97"/>
  <c r="BE111"/>
  <c r="E48"/>
  <c r="BE114"/>
  <c r="BE99"/>
  <c r="BE101"/>
  <c r="BE103"/>
  <c r="BE122"/>
  <c r="J79"/>
  <c r="BE88"/>
  <c r="BE91"/>
  <c r="BE107"/>
  <c r="BE118"/>
  <c i="1" r="AW56"/>
  <c i="3" r="BE124"/>
  <c i="2" r="J82"/>
  <c r="BE99"/>
  <c r="BE178"/>
  <c r="E78"/>
  <c r="BE122"/>
  <c r="BE170"/>
  <c r="BE171"/>
  <c r="BE157"/>
  <c r="BE210"/>
  <c r="BE213"/>
  <c r="BE119"/>
  <c r="BE124"/>
  <c r="BE137"/>
  <c r="BE140"/>
  <c r="BE151"/>
  <c r="BE173"/>
  <c r="BE174"/>
  <c r="BE185"/>
  <c r="BE187"/>
  <c r="BE222"/>
  <c r="F55"/>
  <c r="BE108"/>
  <c r="BE168"/>
  <c r="BE191"/>
  <c r="BE193"/>
  <c r="BE195"/>
  <c r="BE199"/>
  <c r="BE225"/>
  <c r="BE94"/>
  <c r="BE96"/>
  <c r="BE104"/>
  <c r="BE153"/>
  <c r="BE155"/>
  <c r="BE165"/>
  <c r="BE189"/>
  <c r="BE204"/>
  <c r="BE91"/>
  <c r="BE113"/>
  <c r="BE132"/>
  <c r="BE142"/>
  <c r="BE145"/>
  <c r="BE149"/>
  <c r="BE206"/>
  <c r="BE111"/>
  <c r="BE117"/>
  <c r="BE147"/>
  <c r="BE159"/>
  <c r="BE162"/>
  <c r="BE180"/>
  <c r="BE182"/>
  <c r="BE215"/>
  <c r="BE218"/>
  <c i="3" r="F36"/>
  <c i="1" r="BC56"/>
  <c i="3" r="F34"/>
  <c i="1" r="BA56"/>
  <c i="2" r="F35"/>
  <c i="1" r="BB55"/>
  <c i="3" r="F35"/>
  <c i="1" r="BB56"/>
  <c i="3" r="F37"/>
  <c i="1" r="BD56"/>
  <c i="2" r="F36"/>
  <c i="1" r="BC55"/>
  <c i="2" r="J34"/>
  <c i="1" r="AW55"/>
  <c i="2" r="F34"/>
  <c i="1" r="BA55"/>
  <c i="2" r="F37"/>
  <c i="1" r="BD55"/>
  <c i="3" l="1" r="T86"/>
  <c r="T85"/>
  <c i="2" r="T89"/>
  <c r="T88"/>
  <c r="BK89"/>
  <c r="J89"/>
  <c r="J60"/>
  <c r="P88"/>
  <c i="1" r="AU55"/>
  <c i="2" r="R89"/>
  <c r="R88"/>
  <c i="3" r="BK86"/>
  <c r="J86"/>
  <c r="J60"/>
  <c r="R86"/>
  <c r="R85"/>
  <c r="J87"/>
  <c r="J61"/>
  <c i="2" r="BK88"/>
  <c r="J88"/>
  <c r="J59"/>
  <c i="1" r="BB54"/>
  <c r="AX54"/>
  <c i="3" r="J33"/>
  <c i="1" r="AV56"/>
  <c r="AT56"/>
  <c r="AU54"/>
  <c r="BD54"/>
  <c r="W33"/>
  <c i="3" r="F33"/>
  <c i="1" r="AZ56"/>
  <c r="BA54"/>
  <c r="AW54"/>
  <c r="AK30"/>
  <c i="2" r="F33"/>
  <c i="1" r="AZ55"/>
  <c r="BC54"/>
  <c r="W32"/>
  <c i="2" r="J33"/>
  <c i="1" r="AV55"/>
  <c r="AT55"/>
  <c i="3" l="1" r="BK85"/>
  <c r="J85"/>
  <c r="J59"/>
  <c i="1" r="AZ54"/>
  <c r="W29"/>
  <c r="W30"/>
  <c r="W31"/>
  <c r="AY54"/>
  <c i="2" r="J30"/>
  <c i="1" r="AG55"/>
  <c i="2" l="1" r="J39"/>
  <c i="1" r="AN55"/>
  <c r="AV54"/>
  <c r="AK29"/>
  <c i="3" r="J30"/>
  <c i="1" r="AG56"/>
  <c i="3" l="1" r="J39"/>
  <c i="1" r="AN56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<sst xmlns="http://schemas.openxmlformats.org/spreadsheetml/2006/main">
  <si>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</si>
  <si>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</si>
  <si>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</si>
  <si>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</si>
  <si>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</si>
  <si>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{d5260561-3914-49d1-9f5f-4a297fc4b0ce}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</si>
  <si>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</si>
  <si>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</si>
  <si>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</si>
  <si>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</si>
  <si>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</si>
  <si>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</si>
  <si>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</si>
  <si>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</si>
  <si>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2401803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</si>
  <si>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</si>
  <si>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</si>
  <si>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Zhotovení zpevněných stanovišť kontejnerů na odpad - XI. Etapa</t>
  </si>
  <si>
    <t>KSO:</t>
  </si>
  <si>
    <t/>
  </si>
  <si>
    <t>CC-CZ:</t>
  </si>
  <si>
    <t>Místo:</t>
  </si>
  <si>
    <t>Jihlava</t>
  </si>
  <si>
    <t>Datum:</t>
  </si>
  <si>
    <t>30. 7. 2024</t>
  </si>
  <si>
    <t>Zadavatel:</t>
  </si>
  <si>
    <t>IČ:</t>
  </si>
  <si>
    <t>00286010</t>
  </si>
  <si>
    <t>Statutární město Jihlava</t>
  </si>
  <si>
    <t>DIČ:</t>
  </si>
  <si>
    <t>Uchazeč:</t>
  </si>
  <si>
    <t>Vyplň údaj</t>
  </si>
  <si>
    <t>Projektant:</t>
  </si>
  <si>
    <t>49974424</t>
  </si>
  <si>
    <t>Agroprojekt Jihlava, spol.s.r.o.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</si>
  <si>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</si>
  <si>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</si>
  <si>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</si>
  <si>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</si>
  <si>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</si>
  <si>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</si>
  <si>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</si>
  <si>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</si>
  <si>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</si>
  <si>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</si>
  <si>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</si>
  <si>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</si>
  <si>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</si>
  <si>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</si>
  <si>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</si>
  <si>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</si>
  <si>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</si>
  <si>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</si>
  <si>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</si>
  <si>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</si>
  <si>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</si>
  <si>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</si>
  <si>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</si>
  <si>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</si>
  <si>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</si>
  <si>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</si>
  <si>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</si>
  <si>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</si>
  <si>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</si>
  <si>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</si>
  <si>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</si>
  <si>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</si>
  <si>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</si>
  <si>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</si>
  <si>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</si>
  <si>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</si>
  <si>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</si>
  <si>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</si>
  <si>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</si>
  <si>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</si>
  <si>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</si>
  <si>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</si>
  <si>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</si>
  <si>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8</t>
  </si>
  <si>
    <t>Lokalita Stavbařů</t>
  </si>
  <si>
    <t>ING</t>
  </si>
  <si>
    <t>1</t>
  </si>
  <si>
    <t>{e49ef1c9-5cbd-4eea-8183-49c55e3d92ec}</t>
  </si>
  <si>
    <t>2</t>
  </si>
  <si>
    <t>VON</t>
  </si>
  <si>
    <t>Vedlejší a ostatní náklady</t>
  </si>
  <si>
    <t>{697da187-cad3-4f0a-bef4-b701a9c50392}</t>
  </si>
  <si>
    <t>KRYCÍ LIST SOUPISU PRACÍ</t>
  </si>
  <si>
    <t>Objekt:</t>
  </si>
  <si>
    <t>8 - Lokalita Stavbařů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</si>
  <si>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</si>
  <si>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</si>
  <si>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</si>
  <si>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</si>
  <si>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</si>
  <si>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</si>
  <si>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</si>
  <si>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</si>
  <si>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</si>
  <si>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</si>
  <si>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</si>
  <si>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</si>
  <si>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</si>
  <si>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</si>
  <si>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</si>
  <si>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</si>
  <si>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</si>
  <si>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</si>
  <si>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</si>
  <si>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</si>
  <si>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</si>
  <si>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</si>
  <si>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</si>
  <si>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</si>
  <si>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</si>
  <si>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</si>
  <si>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</si>
  <si>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</si>
  <si>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</si>
  <si>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</si>
  <si>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</si>
  <si>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113106152</t>
  </si>
  <si>
    <t>Rozebrání dlažeb vozovek a ploch s přemístěním hmot na skládku na vzdálenost do 3 m nebo s naložením na dopravní prostředek, s jakoukoliv výplní spár ručně z velkých kostek s ložem ze živice</t>
  </si>
  <si>
    <t>m2</t>
  </si>
  <si>
    <t>4</t>
  </si>
  <si>
    <t>1157520277</t>
  </si>
  <si>
    <t>Online PSC</t>
  </si>
  <si>
    <t>https://podminky.urs.cz/item/CS_URS_2024_02/113106152</t>
  </si>
  <si>
    <t>VV</t>
  </si>
  <si>
    <t>4*0,1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</si>
  <si>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</si>
  <si>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</si>
  <si>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-1895144423</t>
  </si>
  <si>
    <t>https://podminky.urs.cz/item/CS_URS_2024_02/113107322</t>
  </si>
  <si>
    <t>3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</si>
  <si>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</si>
  <si>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</si>
  <si>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-411372091</t>
  </si>
  <si>
    <t>https://podminky.urs.cz/item/CS_URS_2024_02/113107341</t>
  </si>
  <si>
    <t>2,3*3,8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</si>
  <si>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</si>
  <si>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</si>
  <si>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</si>
  <si>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-333269933</t>
  </si>
  <si>
    <t>https://podminky.urs.cz/item/CS_URS_2024_02/113202111</t>
  </si>
  <si>
    <t>"kamenný - předláždění" 1,3</t>
  </si>
  <si>
    <t>"betonový" 2,1+8,2</t>
  </si>
  <si>
    <t>Součet</t>
  </si>
  <si>
    <t>5</t>
  </si>
  <si>
    <t>121151103</t>
  </si>
  <si>
    <t>Sejmutí ornice strojně při souvislé ploše do 100 m2, tl. vrstvy do 200 mm</t>
  </si>
  <si>
    <t>-1418456115</t>
  </si>
  <si>
    <t>https://podminky.urs.cz/item/CS_URS_2024_02/121151103</t>
  </si>
  <si>
    <t>P</t>
  </si>
  <si>
    <t>Poznámka k položce:_x000d_
Ceny lze použít i pro sejmutí podorničí._x000d_
_x000d_
V cenách jsou započteny i náklady na
_x000d_
a) naložení sejmuté ornice na dopravní prostředek,
_x000d_
b) vodorovné přemístění na hromady v místě upotřebení nebo na dočasné či trvalé skládky na vzdálenost do 50 m a se složením.</t>
  </si>
  <si>
    <t>"odměřeno graficky" 27</t>
  </si>
  <si>
    <t>6</t>
  </si>
  <si>
    <t>122151101</t>
  </si>
  <si>
    <t>Odkopávky a prokopávky nezapažené strojně v hornině třídy těžitelnosti I skupiny 1 a 2 do 20 m3</t>
  </si>
  <si>
    <t>m3</t>
  </si>
  <si>
    <t>1164445491</t>
  </si>
  <si>
    <t>https://podminky.urs.cz/item/CS_URS_2024_02/122151101</t>
  </si>
  <si>
    <t>27*0,2</t>
  </si>
  <si>
    <t>7</t>
  </si>
  <si>
    <t>129001101</t>
  </si>
  <si>
    <t>Příplatek k cenám vykopávek za ztížení vykopávky v blízkosti podzemního vedení nebo výbušnin v horninách jakékoliv třídy</t>
  </si>
  <si>
    <t>1476161487</t>
  </si>
  <si>
    <t>https://podminky.urs.cz/item/CS_URS_2024_02/129001101</t>
  </si>
  <si>
    <t>132212231</t>
  </si>
  <si>
    <t>Hloubení rýh šířky přes 800 do 2 000 mm při překopech inženýrských sítí ručně zapažených i nezapažených, s urovnáním dna do předepsaného profilu a spádu objemu do 10 m3 v hornině třídy těžitelnosti I skupiny 3 soudržných</t>
  </si>
  <si>
    <t>-508669198</t>
  </si>
  <si>
    <t>https://podminky.urs.cz/item/CS_URS_2024_02/132212231</t>
  </si>
  <si>
    <t>výkop el. kabelu</t>
  </si>
  <si>
    <t>3*1*0,8</t>
  </si>
  <si>
    <t>9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</si>
  <si>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</si>
  <si>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</si>
  <si>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-935258572</t>
  </si>
  <si>
    <t>https://podminky.urs.cz/item/CS_URS_2024_02/162651112</t>
  </si>
  <si>
    <t>10</t>
  </si>
  <si>
    <t>171201231</t>
  </si>
  <si>
    <t>Poplatek za uložení stavebního odpadu na recyklační skládce (skládkovné) zeminy a kamení zatříděného do Katalogu odpadů pod kódem 17 05 04</t>
  </si>
  <si>
    <t>t</t>
  </si>
  <si>
    <t>330018384</t>
  </si>
  <si>
    <t>https://podminky.urs.cz/item/CS_URS_2024_02/171201231</t>
  </si>
  <si>
    <t>5,4*1,8</t>
  </si>
  <si>
    <t>11</t>
  </si>
  <si>
    <t>171251201</t>
  </si>
  <si>
    <t>Uložení sypaniny na skládky nebo meziskládky bez hutnění s upravením uložené sypaniny do předepsaného tvaru</t>
  </si>
  <si>
    <t>135354038</t>
  </si>
  <si>
    <t>https://podminky.urs.cz/item/CS_URS_2024_02/171251201</t>
  </si>
  <si>
    <t>174111101</t>
  </si>
  <si>
    <t>Zásyp sypaninou z jakékoliv horniny ručně s uložením výkopku ve vrstvách se zhutněním jam, šachet, rýh nebo kolem objektů v těchto vykopávkách</t>
  </si>
  <si>
    <t>396986522</t>
  </si>
  <si>
    <t>https://podminky.urs.cz/item/CS_URS_2024_02/174111101</t>
  </si>
  <si>
    <t>el. kabel</t>
  </si>
  <si>
    <t>2,4</t>
  </si>
  <si>
    <t>kolem kontejnerového stání</t>
  </si>
  <si>
    <t>17,2*0,2*0,3</t>
  </si>
  <si>
    <t>3,5</t>
  </si>
  <si>
    <t>13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</si>
  <si>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</si>
  <si>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</si>
  <si>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5052251</t>
  </si>
  <si>
    <t>https://podminky.urs.cz/item/CS_URS_2024_02/181111111</t>
  </si>
  <si>
    <t xml:space="preserve">Poznámka k položce:_x000d_
 Ceny lze použít pro vyrovnání terénu při zakládání trávníku._x000d_
</t>
  </si>
  <si>
    <t>17,2*0,4</t>
  </si>
  <si>
    <t>14</t>
  </si>
  <si>
    <t>181311103</t>
  </si>
  <si>
    <t>Rozprostření a urovnání ornice v rovině nebo ve svahu sklonu do 1:5 ručně při souvislé ploše, tl. vrstvy do 200 mm</t>
  </si>
  <si>
    <t>12518325</t>
  </si>
  <si>
    <t>https://podminky.urs.cz/item/CS_URS_2024_02/181311103</t>
  </si>
  <si>
    <t>Poznámka k položce:_x000d_
V ceně jsou započteny i náklady na případné nutné přemístění hromad nebo dočasných skládek na místo spotřeby ze vzdálenosti do 3 m._x000d_
V ceně nejsou započteny náklady na získání ornice.</t>
  </si>
  <si>
    <t>15</t>
  </si>
  <si>
    <t>181411131</t>
  </si>
  <si>
    <t>Založení trávníku na půdě předem připravené plochy do 1000 m2 výsevem včetně utažení parkového v rovině nebo na svahu do 1:5</t>
  </si>
  <si>
    <t>-320041922</t>
  </si>
  <si>
    <t>https://podminky.urs.cz/item/CS_URS_2024_02/181411131</t>
  </si>
  <si>
    <t>16</t>
  </si>
  <si>
    <t>M</t>
  </si>
  <si>
    <t>00572420</t>
  </si>
  <si>
    <t>osivo směs travní parková okrasná</t>
  </si>
  <si>
    <t>kg</t>
  </si>
  <si>
    <t>1344188664</t>
  </si>
  <si>
    <t>7*0,02 'Přepočtené koeficientem množství</t>
  </si>
  <si>
    <t>Komunikace pozemní</t>
  </si>
  <si>
    <t>17</t>
  </si>
  <si>
    <t>564861011</t>
  </si>
  <si>
    <t>Podklad ze štěrkodrti ŠD s rozprostřením a zhutněním plochy jednotlivě do 100 m2, po zhutnění tl. 200 mm</t>
  </si>
  <si>
    <t>-1511413408</t>
  </si>
  <si>
    <t>https://podminky.urs.cz/item/CS_URS_2024_02/564861011</t>
  </si>
  <si>
    <t>18</t>
  </si>
  <si>
    <t>564871011</t>
  </si>
  <si>
    <t>Podklad ze štěrkodrti ŠD s rozprostřením a zhutněním plochy jednotlivě do 100 m2, po zhutnění tl. 250 mm</t>
  </si>
  <si>
    <t>-2095632565</t>
  </si>
  <si>
    <t>https://podminky.urs.cz/item/CS_URS_2024_02/564871011</t>
  </si>
  <si>
    <t>19</t>
  </si>
  <si>
    <t>564962111</t>
  </si>
  <si>
    <t>Podklad z mechanicky zpevněného kameniva MZK (minerální beton) s rozprostřením a s hutněním, po zhutnění tl. 200 mm</t>
  </si>
  <si>
    <t>-1112472607</t>
  </si>
  <si>
    <t>https://podminky.urs.cz/item/CS_URS_2024_02/564962111</t>
  </si>
  <si>
    <t>20</t>
  </si>
  <si>
    <t>565145101</t>
  </si>
  <si>
    <t>Asfaltový beton vrstva podkladní ACP 16 (obalované kamenivo střednězrnné - OKS) s rozprostřením a zhutněním v pruhu šířky do 1,5 m, po zhutnění tl. 60 mm</t>
  </si>
  <si>
    <t>-1853274896</t>
  </si>
  <si>
    <t>https://podminky.urs.cz/item/CS_URS_2024_02/565145101</t>
  </si>
  <si>
    <t>573191111</t>
  </si>
  <si>
    <t>Postřik infiltrační kationaktivní emulzí v množství 1,00 kg/m2</t>
  </si>
  <si>
    <t>-1589287497</t>
  </si>
  <si>
    <t>https://podminky.urs.cz/item/CS_URS_2024_02/573191111</t>
  </si>
  <si>
    <t>22</t>
  </si>
  <si>
    <t>573231108</t>
  </si>
  <si>
    <t>Postřik spojovací PS bez posypu kamenivem ze silniční emulze, v množství 0,50 kg/m2</t>
  </si>
  <si>
    <t>1145342873</t>
  </si>
  <si>
    <t>https://podminky.urs.cz/item/CS_URS_2024_02/573231108</t>
  </si>
  <si>
    <t>23</t>
  </si>
  <si>
    <t>577134211</t>
  </si>
  <si>
    <t>Asfaltový beton vrstva obrusná ACO 11 (ABS) s rozprostřením a se zhutněním z nemodifikovaného asfaltu v pruhu šířky do 3 m tř. II, po zhutnění tl. 40 mm</t>
  </si>
  <si>
    <t>1552862091</t>
  </si>
  <si>
    <t>https://podminky.urs.cz/item/CS_URS_2024_02/577134211</t>
  </si>
  <si>
    <t>24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</si>
  <si>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</si>
  <si>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</si>
  <si>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-1330058393</t>
  </si>
  <si>
    <t>https://podminky.urs.cz/item/CS_URS_2024_02/596212210</t>
  </si>
  <si>
    <t>"odměřeno graficky" 18,7</t>
  </si>
  <si>
    <t>25</t>
  </si>
  <si>
    <t>59245020</t>
  </si>
  <si>
    <t>dlažba skladebná betonová 200x100mm tl 80mm přírodní</t>
  </si>
  <si>
    <t>-1296314229</t>
  </si>
  <si>
    <t>18,7*1,03 'Přepočtené koeficientem množství</t>
  </si>
  <si>
    <t>Trubní vedení</t>
  </si>
  <si>
    <t>26</t>
  </si>
  <si>
    <t>899133211</t>
  </si>
  <si>
    <t>Výměna (výšková úprava) vtokové mříže uliční vpusti na betonové skruži s použitím betonových vyrovnávacích prvků</t>
  </si>
  <si>
    <t>kus</t>
  </si>
  <si>
    <t>-456587561</t>
  </si>
  <si>
    <t>https://podminky.urs.cz/item/CS_URS_2024_02/899133211</t>
  </si>
  <si>
    <t>Ostatní konstrukce a práce, bourání</t>
  </si>
  <si>
    <t>27</t>
  </si>
  <si>
    <t>912113111</t>
  </si>
  <si>
    <t>Montáž parkovacího dorazu šířky do 800 mm</t>
  </si>
  <si>
    <t>325006360</t>
  </si>
  <si>
    <t>https://podminky.urs.cz/item/CS_URS_2024_02/912113111</t>
  </si>
  <si>
    <t>28</t>
  </si>
  <si>
    <t>56288006</t>
  </si>
  <si>
    <t>práh dorazový parkovací z gumy 770mm</t>
  </si>
  <si>
    <t>-1872818054</t>
  </si>
  <si>
    <t>29</t>
  </si>
  <si>
    <t>912113112</t>
  </si>
  <si>
    <t>Montáž parkovacího dorazu šířky přes 800 do 1200 mm</t>
  </si>
  <si>
    <t>57587723</t>
  </si>
  <si>
    <t>https://podminky.urs.cz/item/CS_URS_2024_02/912113112</t>
  </si>
  <si>
    <t>30</t>
  </si>
  <si>
    <t>56288007</t>
  </si>
  <si>
    <t>práh dorazový parkovací z gumy 1200mm</t>
  </si>
  <si>
    <t>1907802022</t>
  </si>
  <si>
    <t>31</t>
  </si>
  <si>
    <t>915211115</t>
  </si>
  <si>
    <t>Vodorovné dopravní značení stříkaným plastem dělící čára šířky 125 mm souvislá žlutá základní</t>
  </si>
  <si>
    <t>2111774074</t>
  </si>
  <si>
    <t>https://podminky.urs.cz/item/CS_URS_2024_02/915211115</t>
  </si>
  <si>
    <t>V12c</t>
  </si>
  <si>
    <t>10,5</t>
  </si>
  <si>
    <t>32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</si>
  <si>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</si>
  <si>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</si>
  <si>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-543833841</t>
  </si>
  <si>
    <t>https://podminky.urs.cz/item/CS_URS_2024_02/916231213</t>
  </si>
  <si>
    <t>33</t>
  </si>
  <si>
    <t>59217024</t>
  </si>
  <si>
    <t>obrubník betonový chodníkový 500x100x250mm</t>
  </si>
  <si>
    <t>-1933719898</t>
  </si>
  <si>
    <t>0,980392156862745*1,02 'Přepočtené koeficientem množství</t>
  </si>
  <si>
    <t>34</t>
  </si>
  <si>
    <t>59217017</t>
  </si>
  <si>
    <t>obrubník betonový chodníkový 1000x100x250mm</t>
  </si>
  <si>
    <t>-1628908863</t>
  </si>
  <si>
    <t>2,85+10,6+1,4</t>
  </si>
  <si>
    <t>35</t>
  </si>
  <si>
    <t>916241213</t>
  </si>
  <si>
    <t>Osazení obrubníku kamenného se zřízením lože, s vyplněním a zatřením spár cementovou maltou stojatého s boční opěrou z betonu prostého, do lože z betonu prostého</t>
  </si>
  <si>
    <t>1978198920</t>
  </si>
  <si>
    <t>https://podminky.urs.cz/item/CS_URS_2024_02/916241213</t>
  </si>
  <si>
    <t>36</t>
  </si>
  <si>
    <t>58380001</t>
  </si>
  <si>
    <t>krajník kamenný žulový silniční 130x200x300-800mm</t>
  </si>
  <si>
    <t>-1546997934</t>
  </si>
  <si>
    <t>1,07843137254902*1,02 'Přepočtené koeficientem množství</t>
  </si>
  <si>
    <t>37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</si>
  <si>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</si>
  <si>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</si>
  <si>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-942258940</t>
  </si>
  <si>
    <t>https://podminky.urs.cz/item/CS_URS_2024_02/919732211</t>
  </si>
  <si>
    <t>38</t>
  </si>
  <si>
    <t>919735111</t>
  </si>
  <si>
    <t>Řezání stávajícího živičného krytu nebo podkladu hloubky do 50 mm</t>
  </si>
  <si>
    <t>-615821780</t>
  </si>
  <si>
    <t>https://podminky.urs.cz/item/CS_URS_2024_02/919735111</t>
  </si>
  <si>
    <t>39</t>
  </si>
  <si>
    <t>919794441</t>
  </si>
  <si>
    <t>Úprava ploch kolem hydrantů, šoupat, kanalizačních poklopů a mříží, sloupů apod. v živičných krytech jakékoliv tloušťky, jednotlivě v půdorysné ploše do 2 m2</t>
  </si>
  <si>
    <t>295358150</t>
  </si>
  <si>
    <t>https://podminky.urs.cz/item/CS_URS_2024_02/919794441</t>
  </si>
  <si>
    <t>40</t>
  </si>
  <si>
    <t>938908421</t>
  </si>
  <si>
    <t>Čištění vozovek vodním paprskem pod tlakem 2500 barů (např. Peel Jet) živičného, betonového nebo dlážděného</t>
  </si>
  <si>
    <t>-65561986</t>
  </si>
  <si>
    <t>https://podminky.urs.cz/item/CS_URS_2024_02/938908421</t>
  </si>
  <si>
    <t>stávající dlažba, očištění a vypletí</t>
  </si>
  <si>
    <t>2,1*8,1</t>
  </si>
  <si>
    <t>41</t>
  </si>
  <si>
    <t>938909331</t>
  </si>
  <si>
    <t>Čištění vozovek metením bláta, prachu nebo hlinitého nánosu s odklizením na hromady na vzdálenost do 20 m nebo naložením na dopravní prostředek ručně povrchu podkladu nebo krytu betonového nebo živičného</t>
  </si>
  <si>
    <t>1199342490</t>
  </si>
  <si>
    <t>https://podminky.urs.cz/item/CS_URS_2024_02/938909331</t>
  </si>
  <si>
    <t>plocha vodorovného značení</t>
  </si>
  <si>
    <t>10,5*0,5</t>
  </si>
  <si>
    <t>997</t>
  </si>
  <si>
    <t>Přesun sutě</t>
  </si>
  <si>
    <t>42</t>
  </si>
  <si>
    <t>997221571</t>
  </si>
  <si>
    <t>Vodorovná doprava vybouraných hmot bez naložení, ale se složením a s hrubým urovnáním na vzdálenost do 1 km</t>
  </si>
  <si>
    <t>1883557332</t>
  </si>
  <si>
    <t>https://podminky.urs.cz/item/CS_URS_2024_02/997221571</t>
  </si>
  <si>
    <t>43</t>
  </si>
  <si>
    <t>997221579</t>
  </si>
  <si>
    <t>Příplatek ZKD 1 km u vodorovné dopravy vybouraných hmot</t>
  </si>
  <si>
    <t>-1894908928</t>
  </si>
  <si>
    <t>https://podminky.urs.cz/item/CS_URS_2024_02/997221579</t>
  </si>
  <si>
    <t>odvoz na skládku do 5-ti km</t>
  </si>
  <si>
    <t>6,239*4</t>
  </si>
  <si>
    <t>44</t>
  </si>
  <si>
    <t>997221861</t>
  </si>
  <si>
    <t>Poplatek za uložení stavebního odpadu na recyklační skládce (skládkovné) z prostého betonu zatříděného do Katalogu odpadů pod kódem 17 01 01</t>
  </si>
  <si>
    <t>-1485553081</t>
  </si>
  <si>
    <t>https://podminky.urs.cz/item/CS_URS_2024_02/997221861</t>
  </si>
  <si>
    <t>"obruby" 2,4</t>
  </si>
  <si>
    <t>45</t>
  </si>
  <si>
    <t>997221873</t>
  </si>
  <si>
    <t>-1689487272</t>
  </si>
  <si>
    <t>https://podminky.urs.cz/item/CS_URS_2024_02/997221873</t>
  </si>
  <si>
    <t>46</t>
  </si>
  <si>
    <t>997221875</t>
  </si>
  <si>
    <t>Poplatek za uložení stavebního odpadu na recyklační skládce (skládkovné) asfaltového bez obsahu dehtu zatříděného do Katalogu odpadů pod kódem 17 03 02</t>
  </si>
  <si>
    <t>-1748968673</t>
  </si>
  <si>
    <t>https://podminky.urs.cz/item/CS_URS_2024_02/997221875</t>
  </si>
  <si>
    <t>998</t>
  </si>
  <si>
    <t>Přesun hmot</t>
  </si>
  <si>
    <t>47</t>
  </si>
  <si>
    <t>998223011</t>
  </si>
  <si>
    <t>Přesun hmot pro pozemní komunikace s krytem dlážděným dopravní vzdálenost do 200 m jakékoliv délky objektu</t>
  </si>
  <si>
    <t>-717452337</t>
  </si>
  <si>
    <t>https://podminky.urs.cz/item/CS_URS_2024_02/998223011</t>
  </si>
  <si>
    <t>Práce a dodávky M</t>
  </si>
  <si>
    <t>22-M</t>
  </si>
  <si>
    <t>Montáže technologických zařízení pro dopravní stavby</t>
  </si>
  <si>
    <t>48</t>
  </si>
  <si>
    <t>220182002</t>
  </si>
  <si>
    <t>Zatažení kabelů do chráničky 110 mm ochranné z HDPE</t>
  </si>
  <si>
    <t>64</t>
  </si>
  <si>
    <t>51483871</t>
  </si>
  <si>
    <t>https://podminky.urs.cz/item/CS_URS_2024_02/220182002</t>
  </si>
  <si>
    <t>49</t>
  </si>
  <si>
    <t>34571098</t>
  </si>
  <si>
    <t>trubka elektroinstalační dělená (chránička) D 100/110mm, HDPE</t>
  </si>
  <si>
    <t>128</t>
  </si>
  <si>
    <t>-814808504</t>
  </si>
  <si>
    <t>3*1,05 'Přepočtené koeficientem množství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</si>
  <si>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</si>
  <si>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</si>
  <si>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</si>
  <si>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</si>
  <si>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</si>
  <si>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</si>
  <si>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</si>
  <si>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</si>
  <si>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</si>
  <si>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</si>
  <si>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</si>
  <si>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</si>
  <si>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Zeměměřičské práce před výstavbou</t>
  </si>
  <si>
    <t>soubor</t>
  </si>
  <si>
    <t>1024</t>
  </si>
  <si>
    <t>638466284</t>
  </si>
  <si>
    <t>https://podminky.urs.cz/item/CS_URS_2024_02/012203000</t>
  </si>
  <si>
    <t>Poznámka k položce:_x000d_
Zajištění vytyčení veškerých stávajících inženýrských sítí (včetně úhrady za vytyčení), odpovědnost za jejich neporušení během výstavby a zpětné předání jejich správcům.</t>
  </si>
  <si>
    <t>012303000</t>
  </si>
  <si>
    <t>Zeměměřičské práce při provádění stavby</t>
  </si>
  <si>
    <t>19133692</t>
  </si>
  <si>
    <t>https://podminky.urs.cz/item/CS_URS_2024_02/012303000</t>
  </si>
  <si>
    <t>Poznámka k položce:_x000d_
- výšková měření, výpočet objemů aj., které mají charakter kontrolních a upřesňujících činností_x000d_
- měření posunu a změn polohy bodů v průběhu výstavby</t>
  </si>
  <si>
    <t>012344000</t>
  </si>
  <si>
    <t>Vytyčovací práce</t>
  </si>
  <si>
    <t>-1416563328</t>
  </si>
  <si>
    <t>https://podminky.urs.cz/item/CS_URS_2024_02/012344000</t>
  </si>
  <si>
    <t>Poznámka k položce:_x000d_
Vytyčení objektů stavby a pevných vytyčovacích bodů vč. fixace.</t>
  </si>
  <si>
    <t>012414000</t>
  </si>
  <si>
    <t>Geometrický plán</t>
  </si>
  <si>
    <t>292928899</t>
  </si>
  <si>
    <t>https://podminky.urs.cz/item/CS_URS_2024_02/012414000</t>
  </si>
  <si>
    <t>012444000</t>
  </si>
  <si>
    <t>Geodetické měření skutečného provedení stavby</t>
  </si>
  <si>
    <t>1609108705</t>
  </si>
  <si>
    <t>https://podminky.urs.cz/item/CS_URS_2024_02/012444000</t>
  </si>
  <si>
    <t>013254000</t>
  </si>
  <si>
    <t>Dokumentace skutečného provedení stavby</t>
  </si>
  <si>
    <t>-148715324</t>
  </si>
  <si>
    <t>https://podminky.urs.cz/item/CS_URS_2024_02/013254000</t>
  </si>
  <si>
    <t>013294000</t>
  </si>
  <si>
    <t>Ostatní dokumentace stavby</t>
  </si>
  <si>
    <t>-1324940151</t>
  </si>
  <si>
    <t>https://podminky.urs.cz/item/CS_URS_2024_02/013294000</t>
  </si>
  <si>
    <t xml:space="preserve">Poznámka k položce:_x000d_
1. Fotodokumentace stavby před zahájením stavby, v průběhu výstavby a po výstavbě - zařazení fotek do fotoalba v časové posloupnosti a popisem činnosti a číslem ojektů, v listinné a digitální podobě, pasport okolních objektů._x000d_
</t>
  </si>
  <si>
    <t>VRN3</t>
  </si>
  <si>
    <t>Zařízení staveniště</t>
  </si>
  <si>
    <t>030001000</t>
  </si>
  <si>
    <t>-678367783</t>
  </si>
  <si>
    <t>https://podminky.urs.cz/item/CS_URS_2024_02/030001000</t>
  </si>
  <si>
    <t xml:space="preserve">Poznámka k položce:_x000d_
Náklady na :_x000d_
- související přípravné práce (projektové práce a terénní úpravy pro zařízení staveniště)_x000d_
- vybavení staveniště (stavební buňky, mobilní WC, pronájem ploch, provizorní komunikace aj.)_x000d_
- připojení na inženýrské sítě vč. nákladů na energii _x000d_
- zabezpečení staveniště (oplocení staveniště, opatření na ochranu sousedních pozemků, osvětlení staveniště, informační tabule stavby, dopravní značení na staveništi aj.)_x000d_
- zrušení zařízení staveniště (rozebrání, bourání a odvoz zařízení staveniště, úprava terénu do původního stavu)_x000d_
_x000d_
Cena byla určena procentuálně (≤3%) ze základních rozpočtových nákladů stavby (ZRN = HSV+PSV). </t>
  </si>
  <si>
    <t>VRN4</t>
  </si>
  <si>
    <t>Inženýrská činnost</t>
  </si>
  <si>
    <t>040001000</t>
  </si>
  <si>
    <t>741087569</t>
  </si>
  <si>
    <t>https://podminky.urs.cz/item/CS_URS_2024_02/040001000</t>
  </si>
  <si>
    <t xml:space="preserve">Poznámka k položce:_x000d_
K inženýrské činnosti řadíme:_x000d_
_x000d_
dozory (dozor projektanta, investora, SSD, BOZP, hydrogeologa aj.)_x000d_
posudky (plán BOZP, PENB, energetický štítek obálky budovy aj.)_x000d_
zkoušky a měření (tlakové, zátěžové, hutnící, měření a monitoring atd.)_x000d_
revize (náklady na revize dočasných objektů nebo zařízení staveniště)_x000d_
kompletační a koordinační činnost (náklady na výběrové řízení, činnosti související se zakázkou atd.)_x000d_
ostatní inženýrská činnost_x000d_
_x000d_
Cena byla určena procentuálně (≤3%) ze základních rozpočtových nákladů stavby (ZRN = HSV+PSV). </t>
  </si>
  <si>
    <t>043134000</t>
  </si>
  <si>
    <t>Zkoušky zatěžovací</t>
  </si>
  <si>
    <t>2138770248</t>
  </si>
  <si>
    <t>https://podminky.urs.cz/item/CS_URS_2024_02/043134000</t>
  </si>
  <si>
    <t>Poznámka k položce:_x000d_
Statické zatěžovací zkoušky pro kontrolu zhutnění podloží komunikace a pro kontrolu hutnění zásypů výkopů sítí rázové zkoušky. Předpokládané množství zkoušek 6._x000d_
 V ceně jsou započteny technické práce při měření, vyhodnocení zkoušek a protokol včetně dopravy.</t>
  </si>
  <si>
    <t>VRN7</t>
  </si>
  <si>
    <t>Provozní vlivy</t>
  </si>
  <si>
    <t>075002000</t>
  </si>
  <si>
    <t>Ochranná pásma</t>
  </si>
  <si>
    <t>-755201123</t>
  </si>
  <si>
    <t>https://podminky.urs.cz/item/CS_URS_2024_02/075002000</t>
  </si>
  <si>
    <t xml:space="preserve">Poznámka k položce:_x000d_
Jedná se o náklady související se zákazem, omezením nebo výkonem stavebních prací prováděných v blízkosti nadzemních el. vedení, křížení el. vedení, podzemních kabelových vedení, vodovodních vedení, vedení plynu, teplovodů, ropovodů, měníren proudu, trafostanic, ochranných pásem vodních zdrojů, vodáren, čistíren vod, plynáren, plynojemů apod._x000d_
_x000d_
Cena byla určena procentuálně (≤1,5%) ze základních rozpočtových nákladů stavby (ZRN = HSV+PSV). </t>
  </si>
  <si>
    <t>VRN9</t>
  </si>
  <si>
    <t>Ostatní náklady</t>
  </si>
  <si>
    <t>005211080R</t>
  </si>
  <si>
    <t>Bezpečnostní a hygienická opatření na staveništi</t>
  </si>
  <si>
    <t>1857505612</t>
  </si>
  <si>
    <t>Poznámka k položce:_x000d_
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poplachové směrnice) a z hlediska provozu staveniště (provozně dopravní řád).</t>
  </si>
  <si>
    <t>0912</t>
  </si>
  <si>
    <t>Opatření na ochranu pozemků sousedních se staveništěm</t>
  </si>
  <si>
    <t>990110189</t>
  </si>
  <si>
    <t>Poznámka k položce:_x000d_
Opravy, údržba a průběžné čištění, kropení komunikací užívaných v průběhu výstavby.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</si>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</sst>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52" TargetMode="External" /><Relationship Id="rId2" Type="http://schemas.openxmlformats.org/officeDocument/2006/relationships/hyperlink" Target="https://podminky.urs.cz/item/CS_URS_2024_02/113107322" TargetMode="External" /><Relationship Id="rId3" Type="http://schemas.openxmlformats.org/officeDocument/2006/relationships/hyperlink" Target="https://podminky.urs.cz/item/CS_URS_2024_02/113107341" TargetMode="External" /><Relationship Id="rId4" Type="http://schemas.openxmlformats.org/officeDocument/2006/relationships/hyperlink" Target="https://podminky.urs.cz/item/CS_URS_2024_02/113202111" TargetMode="External" /><Relationship Id="rId5" Type="http://schemas.openxmlformats.org/officeDocument/2006/relationships/hyperlink" Target="https://podminky.urs.cz/item/CS_URS_2024_02/121151103" TargetMode="External" /><Relationship Id="rId6" Type="http://schemas.openxmlformats.org/officeDocument/2006/relationships/hyperlink" Target="https://podminky.urs.cz/item/CS_URS_2024_02/122151101" TargetMode="External" /><Relationship Id="rId7" Type="http://schemas.openxmlformats.org/officeDocument/2006/relationships/hyperlink" Target="https://podminky.urs.cz/item/CS_URS_2024_02/129001101" TargetMode="External" /><Relationship Id="rId8" Type="http://schemas.openxmlformats.org/officeDocument/2006/relationships/hyperlink" Target="https://podminky.urs.cz/item/CS_URS_2024_02/132212231" TargetMode="External" /><Relationship Id="rId9" Type="http://schemas.openxmlformats.org/officeDocument/2006/relationships/hyperlink" Target="https://podminky.urs.cz/item/CS_URS_2024_02/162651112" TargetMode="External" /><Relationship Id="rId10" Type="http://schemas.openxmlformats.org/officeDocument/2006/relationships/hyperlink" Target="https://podminky.urs.cz/item/CS_URS_2024_02/171201231" TargetMode="External" /><Relationship Id="rId11" Type="http://schemas.openxmlformats.org/officeDocument/2006/relationships/hyperlink" Target="https://podminky.urs.cz/item/CS_URS_2024_02/171251201" TargetMode="External" /><Relationship Id="rId12" Type="http://schemas.openxmlformats.org/officeDocument/2006/relationships/hyperlink" Target="https://podminky.urs.cz/item/CS_URS_2024_02/174111101" TargetMode="External" /><Relationship Id="rId13" Type="http://schemas.openxmlformats.org/officeDocument/2006/relationships/hyperlink" Target="https://podminky.urs.cz/item/CS_URS_2024_02/181111111" TargetMode="External" /><Relationship Id="rId14" Type="http://schemas.openxmlformats.org/officeDocument/2006/relationships/hyperlink" Target="https://podminky.urs.cz/item/CS_URS_2024_02/181311103" TargetMode="External" /><Relationship Id="rId15" Type="http://schemas.openxmlformats.org/officeDocument/2006/relationships/hyperlink" Target="https://podminky.urs.cz/item/CS_URS_2024_02/181411131" TargetMode="External" /><Relationship Id="rId16" Type="http://schemas.openxmlformats.org/officeDocument/2006/relationships/hyperlink" Target="https://podminky.urs.cz/item/CS_URS_2024_02/564861011" TargetMode="External" /><Relationship Id="rId17" Type="http://schemas.openxmlformats.org/officeDocument/2006/relationships/hyperlink" Target="https://podminky.urs.cz/item/CS_URS_2024_02/564871011" TargetMode="External" /><Relationship Id="rId18" Type="http://schemas.openxmlformats.org/officeDocument/2006/relationships/hyperlink" Target="https://podminky.urs.cz/item/CS_URS_2024_02/564962111" TargetMode="External" /><Relationship Id="rId19" Type="http://schemas.openxmlformats.org/officeDocument/2006/relationships/hyperlink" Target="https://podminky.urs.cz/item/CS_URS_2024_02/565145101" TargetMode="External" /><Relationship Id="rId20" Type="http://schemas.openxmlformats.org/officeDocument/2006/relationships/hyperlink" Target="https://podminky.urs.cz/item/CS_URS_2024_02/573191111" TargetMode="External" /><Relationship Id="rId21" Type="http://schemas.openxmlformats.org/officeDocument/2006/relationships/hyperlink" Target="https://podminky.urs.cz/item/CS_URS_2024_02/573231108" TargetMode="External" /><Relationship Id="rId22" Type="http://schemas.openxmlformats.org/officeDocument/2006/relationships/hyperlink" Target="https://podminky.urs.cz/item/CS_URS_2024_02/577134211" TargetMode="External" /><Relationship Id="rId23" Type="http://schemas.openxmlformats.org/officeDocument/2006/relationships/hyperlink" Target="https://podminky.urs.cz/item/CS_URS_2024_02/596212210" TargetMode="External" /><Relationship Id="rId24" Type="http://schemas.openxmlformats.org/officeDocument/2006/relationships/hyperlink" Target="https://podminky.urs.cz/item/CS_URS_2024_02/899133211" TargetMode="External" /><Relationship Id="rId25" Type="http://schemas.openxmlformats.org/officeDocument/2006/relationships/hyperlink" Target="https://podminky.urs.cz/item/CS_URS_2024_02/912113111" TargetMode="External" /><Relationship Id="rId26" Type="http://schemas.openxmlformats.org/officeDocument/2006/relationships/hyperlink" Target="https://podminky.urs.cz/item/CS_URS_2024_02/912113112" TargetMode="External" /><Relationship Id="rId27" Type="http://schemas.openxmlformats.org/officeDocument/2006/relationships/hyperlink" Target="https://podminky.urs.cz/item/CS_URS_2024_02/915211115" TargetMode="External" /><Relationship Id="rId28" Type="http://schemas.openxmlformats.org/officeDocument/2006/relationships/hyperlink" Target="https://podminky.urs.cz/item/CS_URS_2024_02/916231213" TargetMode="External" /><Relationship Id="rId29" Type="http://schemas.openxmlformats.org/officeDocument/2006/relationships/hyperlink" Target="https://podminky.urs.cz/item/CS_URS_2024_02/916241213" TargetMode="External" /><Relationship Id="rId30" Type="http://schemas.openxmlformats.org/officeDocument/2006/relationships/hyperlink" Target="https://podminky.urs.cz/item/CS_URS_2024_02/919732211" TargetMode="External" /><Relationship Id="rId31" Type="http://schemas.openxmlformats.org/officeDocument/2006/relationships/hyperlink" Target="https://podminky.urs.cz/item/CS_URS_2024_02/919735111" TargetMode="External" /><Relationship Id="rId32" Type="http://schemas.openxmlformats.org/officeDocument/2006/relationships/hyperlink" Target="https://podminky.urs.cz/item/CS_URS_2024_02/919794441" TargetMode="External" /><Relationship Id="rId33" Type="http://schemas.openxmlformats.org/officeDocument/2006/relationships/hyperlink" Target="https://podminky.urs.cz/item/CS_URS_2024_02/938908421" TargetMode="External" /><Relationship Id="rId34" Type="http://schemas.openxmlformats.org/officeDocument/2006/relationships/hyperlink" Target="https://podminky.urs.cz/item/CS_URS_2024_02/938909331" TargetMode="External" /><Relationship Id="rId35" Type="http://schemas.openxmlformats.org/officeDocument/2006/relationships/hyperlink" Target="https://podminky.urs.cz/item/CS_URS_2024_02/997221571" TargetMode="External" /><Relationship Id="rId36" Type="http://schemas.openxmlformats.org/officeDocument/2006/relationships/hyperlink" Target="https://podminky.urs.cz/item/CS_URS_2024_02/997221579" TargetMode="External" /><Relationship Id="rId37" Type="http://schemas.openxmlformats.org/officeDocument/2006/relationships/hyperlink" Target="https://podminky.urs.cz/item/CS_URS_2024_02/997221861" TargetMode="External" /><Relationship Id="rId38" Type="http://schemas.openxmlformats.org/officeDocument/2006/relationships/hyperlink" Target="https://podminky.urs.cz/item/CS_URS_2024_02/997221873" TargetMode="External" /><Relationship Id="rId39" Type="http://schemas.openxmlformats.org/officeDocument/2006/relationships/hyperlink" Target="https://podminky.urs.cz/item/CS_URS_2024_02/997221875" TargetMode="External" /><Relationship Id="rId40" Type="http://schemas.openxmlformats.org/officeDocument/2006/relationships/hyperlink" Target="https://podminky.urs.cz/item/CS_URS_2024_02/998223011" TargetMode="External" /><Relationship Id="rId41" Type="http://schemas.openxmlformats.org/officeDocument/2006/relationships/hyperlink" Target="https://podminky.urs.cz/item/CS_URS_2024_02/220182002" TargetMode="External" /><Relationship Id="rId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2203000" TargetMode="External" /><Relationship Id="rId2" Type="http://schemas.openxmlformats.org/officeDocument/2006/relationships/hyperlink" Target="https://podminky.urs.cz/item/CS_URS_2024_02/012303000" TargetMode="External" /><Relationship Id="rId3" Type="http://schemas.openxmlformats.org/officeDocument/2006/relationships/hyperlink" Target="https://podminky.urs.cz/item/CS_URS_2024_02/012344000" TargetMode="External" /><Relationship Id="rId4" Type="http://schemas.openxmlformats.org/officeDocument/2006/relationships/hyperlink" Target="https://podminky.urs.cz/item/CS_URS_2024_02/012414000" TargetMode="External" /><Relationship Id="rId5" Type="http://schemas.openxmlformats.org/officeDocument/2006/relationships/hyperlink" Target="https://podminky.urs.cz/item/CS_URS_2024_02/012444000" TargetMode="External" /><Relationship Id="rId6" Type="http://schemas.openxmlformats.org/officeDocument/2006/relationships/hyperlink" Target="https://podminky.urs.cz/item/CS_URS_2024_02/013254000" TargetMode="External" /><Relationship Id="rId7" Type="http://schemas.openxmlformats.org/officeDocument/2006/relationships/hyperlink" Target="https://podminky.urs.cz/item/CS_URS_2024_02/013294000" TargetMode="External" /><Relationship Id="rId8" Type="http://schemas.openxmlformats.org/officeDocument/2006/relationships/hyperlink" Target="https://podminky.urs.cz/item/CS_URS_2024_02/030001000" TargetMode="External" /><Relationship Id="rId9" Type="http://schemas.openxmlformats.org/officeDocument/2006/relationships/hyperlink" Target="https://podminky.urs.cz/item/CS_URS_2024_02/040001000" TargetMode="External" /><Relationship Id="rId10" Type="http://schemas.openxmlformats.org/officeDocument/2006/relationships/hyperlink" Target="https://podminky.urs.cz/item/CS_URS_2024_02/043134000" TargetMode="External" /><Relationship Id="rId11" Type="http://schemas.openxmlformats.org/officeDocument/2006/relationships/hyperlink" Target="https://podminky.urs.cz/item/CS_URS_2024_02/075002000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33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2401803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Zhotovení zpevněných stanovišť kontejnerů na odpad - XI. 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Jihlava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30. 7. 2024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Jihlava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Agroprojekt Jihlava, spol.s.r.o.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Agroprojekt Jihlava, spol.s.r.o.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'8 - Lokalita Stavbařů'!J30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'8 - Lokalita Stavbařů'!P88</f>
        <v>0</v>
      </c>
      <c r="AV55" s="122">
        <f>'8 - Lokalita Stavbařů'!J33</f>
        <v>0</v>
      </c>
      <c r="AW55" s="122">
        <f>'8 - Lokalita Stavbařů'!J34</f>
        <v>0</v>
      </c>
      <c r="AX55" s="122">
        <f>'8 - Lokalita Stavbařů'!J35</f>
        <v>0</v>
      </c>
      <c r="AY55" s="122">
        <f>'8 - Lokalita Stavbařů'!J36</f>
        <v>0</v>
      </c>
      <c r="AZ55" s="122">
        <f>'8 - Lokalita Stavbařů'!F33</f>
        <v>0</v>
      </c>
      <c r="BA55" s="122">
        <f>'8 - Lokalita Stavbařů'!F34</f>
        <v>0</v>
      </c>
      <c r="BB55" s="122">
        <f>'8 - Lokalita Stavbařů'!F35</f>
        <v>0</v>
      </c>
      <c r="BC55" s="122">
        <f>'8 - Lokalita Stavbařů'!F36</f>
        <v>0</v>
      </c>
      <c r="BD55" s="124">
        <f>'8 - Lokalita Stavbařů'!F37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16.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'VON - Vedlejší a ostatní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84</v>
      </c>
      <c r="AR56" s="120"/>
      <c r="AS56" s="126">
        <v>0</v>
      </c>
      <c r="AT56" s="127">
        <f>ROUND(SUM(AV56:AW56),2)</f>
        <v>0</v>
      </c>
      <c r="AU56" s="128">
        <f>'VON - Vedlejší a ostatní ...'!P85</f>
        <v>0</v>
      </c>
      <c r="AV56" s="127">
        <f>'VON - Vedlejší a ostatní ...'!J33</f>
        <v>0</v>
      </c>
      <c r="AW56" s="127">
        <f>'VON - Vedlejší a ostatní ...'!J34</f>
        <v>0</v>
      </c>
      <c r="AX56" s="127">
        <f>'VON - Vedlejší a ostatní ...'!J35</f>
        <v>0</v>
      </c>
      <c r="AY56" s="127">
        <f>'VON - Vedlejší a ostatní ...'!J36</f>
        <v>0</v>
      </c>
      <c r="AZ56" s="127">
        <f>'VON - Vedlejší a ostatní ...'!F33</f>
        <v>0</v>
      </c>
      <c r="BA56" s="127">
        <f>'VON - Vedlejší a ostatní ...'!F34</f>
        <v>0</v>
      </c>
      <c r="BB56" s="127">
        <f>'VON - Vedlejší a ostatní ...'!F35</f>
        <v>0</v>
      </c>
      <c r="BC56" s="127">
        <f>'VON - Vedlejší a ostatní ...'!F36</f>
        <v>0</v>
      </c>
      <c r="BD56" s="129">
        <f>'VON - Vedlejší a ostatní ...'!F37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knalYAPCSMhB9U6+EpJ9UWVBqlvyKbNkwpjUK/WsEE89kmDWNJUnLtWC5lFZPvZSK7ZaDWxoqs1owT42JuvOUQ==" hashValue="/EtqYclJeGyOGTy7+666FODrw2rXC705RbuNW8U70p66OyiB7sEMKY/kSFYWYoaOcFKJUpMrrncl8UtGtNxK6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8 - Lokalita Stavbařů'!C2" display="/"/>
    <hyperlink ref="A5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Zhotovení zpevněných stanovišť kontejnerů na odpad - XI.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ROUND((SUM(BE88:BE226)),  2)</f>
        <v>0</v>
      </c>
      <c r="G33" s="40"/>
      <c r="H33" s="40"/>
      <c r="I33" s="150">
        <v>0.20999999999999999</v>
      </c>
      <c r="J33" s="149">
        <f>ROUND(((SUM(BE88:BE226))*I33),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ROUND((SUM(BF88:BF226)),  2)</f>
        <v>0</v>
      </c>
      <c r="G34" s="40"/>
      <c r="H34" s="40"/>
      <c r="I34" s="150">
        <v>0.12</v>
      </c>
      <c r="J34" s="149">
        <f>ROUND(((SUM(BF88:BF226))*I34),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ROUND((SUM(BG88:BG226)),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ROUND((SUM(BH88:BH226)),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ROUND((SUM(BI88:BI226)),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Zhotovení zpevněných stanovišť kontejnerů na odpad - XI.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8 - Lokalita Stavbařů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30. 7. 2024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Agroprojekt Jihlava, spol.s.r.o.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Agroprojekt Jihlava, spol.s.r.o.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94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95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96</v>
      </c>
      <c r="E62" s="176"/>
      <c r="F62" s="176"/>
      <c r="G62" s="176"/>
      <c r="H62" s="176"/>
      <c r="I62" s="176"/>
      <c r="J62" s="177">
        <f>J144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97</v>
      </c>
      <c r="E63" s="176"/>
      <c r="F63" s="176"/>
      <c r="G63" s="176"/>
      <c r="H63" s="176"/>
      <c r="I63" s="176"/>
      <c r="J63" s="177">
        <f>J164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98</v>
      </c>
      <c r="E64" s="176"/>
      <c r="F64" s="176"/>
      <c r="G64" s="176"/>
      <c r="H64" s="176"/>
      <c r="I64" s="176"/>
      <c r="J64" s="177">
        <f>J167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99</v>
      </c>
      <c r="E65" s="176"/>
      <c r="F65" s="176"/>
      <c r="G65" s="176"/>
      <c r="H65" s="176"/>
      <c r="I65" s="176"/>
      <c r="J65" s="177">
        <f>J203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100</v>
      </c>
      <c r="E66" s="176"/>
      <c r="F66" s="176"/>
      <c r="G66" s="176"/>
      <c r="H66" s="176"/>
      <c r="I66" s="176"/>
      <c r="J66" s="177">
        <f>J217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101</v>
      </c>
      <c r="E67" s="170"/>
      <c r="F67" s="170"/>
      <c r="G67" s="170"/>
      <c r="H67" s="170"/>
      <c r="I67" s="170"/>
      <c r="J67" s="171">
        <f>J220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102</v>
      </c>
      <c r="E68" s="176"/>
      <c r="F68" s="176"/>
      <c r="G68" s="176"/>
      <c r="H68" s="176"/>
      <c r="I68" s="176"/>
      <c r="J68" s="177">
        <f>J221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103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Zhotovení zpevněných stanovišť kontejnerů na odpad - XI. Etapa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88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8 - Lokalita Stavbařů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Jihlava</v>
      </c>
      <c r="G82" s="42"/>
      <c r="H82" s="42"/>
      <c r="I82" s="34" t="s">
        <v>23</v>
      </c>
      <c r="J82" s="74" t="str">
        <f>IF(J12="","",J12)</f>
        <v>30. 7. 2024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25</v>
      </c>
      <c r="D84" s="42"/>
      <c r="E84" s="42"/>
      <c r="F84" s="29" t="str">
        <f>E15</f>
        <v>Statutární město Jihlava</v>
      </c>
      <c r="G84" s="42"/>
      <c r="H84" s="42"/>
      <c r="I84" s="34" t="s">
        <v>32</v>
      </c>
      <c r="J84" s="38" t="str">
        <f>E21</f>
        <v>Agroprojekt Jihlava, spol.s.r.o.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30</v>
      </c>
      <c r="D85" s="42"/>
      <c r="E85" s="42"/>
      <c r="F85" s="29" t="str">
        <f>IF(E18="","",E18)</f>
        <v>Vyplň údaj</v>
      </c>
      <c r="G85" s="42"/>
      <c r="H85" s="42"/>
      <c r="I85" s="34" t="s">
        <v>36</v>
      </c>
      <c r="J85" s="38" t="str">
        <f>E24</f>
        <v>Agroprojekt Jihlava, spol.s.r.o.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104</v>
      </c>
      <c r="D87" s="182" t="s">
        <v>58</v>
      </c>
      <c r="E87" s="182" t="s">
        <v>54</v>
      </c>
      <c r="F87" s="182" t="s">
        <v>55</v>
      </c>
      <c r="G87" s="182" t="s">
        <v>105</v>
      </c>
      <c r="H87" s="182" t="s">
        <v>106</v>
      </c>
      <c r="I87" s="182" t="s">
        <v>107</v>
      </c>
      <c r="J87" s="183" t="s">
        <v>92</v>
      </c>
      <c r="K87" s="184" t="s">
        <v>108</v>
      </c>
      <c r="L87" s="185"/>
      <c r="M87" s="94" t="s">
        <v>19</v>
      </c>
      <c r="N87" s="95" t="s">
        <v>43</v>
      </c>
      <c r="O87" s="95" t="s">
        <v>109</v>
      </c>
      <c r="P87" s="95" t="s">
        <v>110</v>
      </c>
      <c r="Q87" s="95" t="s">
        <v>111</v>
      </c>
      <c r="R87" s="95" t="s">
        <v>112</v>
      </c>
      <c r="S87" s="95" t="s">
        <v>113</v>
      </c>
      <c r="T87" s="96" t="s">
        <v>114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115</v>
      </c>
      <c r="D88" s="42"/>
      <c r="E88" s="42"/>
      <c r="F88" s="42"/>
      <c r="G88" s="42"/>
      <c r="H88" s="42"/>
      <c r="I88" s="42"/>
      <c r="J88" s="186">
        <f>BK88</f>
        <v>0</v>
      </c>
      <c r="K88" s="42"/>
      <c r="L88" s="46"/>
      <c r="M88" s="97"/>
      <c r="N88" s="187"/>
      <c r="O88" s="98"/>
      <c r="P88" s="188">
        <f>P89+P220</f>
        <v>0</v>
      </c>
      <c r="Q88" s="98"/>
      <c r="R88" s="188">
        <f>R89+R220</f>
        <v>22.004569999999998</v>
      </c>
      <c r="S88" s="98"/>
      <c r="T88" s="189">
        <f>T89+T220</f>
        <v>6.4412199999999986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72</v>
      </c>
      <c r="AU88" s="19" t="s">
        <v>93</v>
      </c>
      <c r="BK88" s="190">
        <f>BK89+BK220</f>
        <v>0</v>
      </c>
    </row>
    <row r="89" s="12" customFormat="1" ht="25.92" customHeight="1">
      <c r="A89" s="12"/>
      <c r="B89" s="191"/>
      <c r="C89" s="192"/>
      <c r="D89" s="193" t="s">
        <v>72</v>
      </c>
      <c r="E89" s="194" t="s">
        <v>116</v>
      </c>
      <c r="F89" s="194" t="s">
        <v>117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P90+P144+P164+P167+P203+P217</f>
        <v>0</v>
      </c>
      <c r="Q89" s="199"/>
      <c r="R89" s="200">
        <f>R90+R144+R164+R167+R203+R217</f>
        <v>22.002112999999998</v>
      </c>
      <c r="S89" s="199"/>
      <c r="T89" s="201">
        <f>T90+T144+T164+T167+T203+T217</f>
        <v>6.4412199999999986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81</v>
      </c>
      <c r="AT89" s="203" t="s">
        <v>72</v>
      </c>
      <c r="AU89" s="203" t="s">
        <v>73</v>
      </c>
      <c r="AY89" s="202" t="s">
        <v>118</v>
      </c>
      <c r="BK89" s="204">
        <f>BK90+BK144+BK164+BK167+BK203+BK217</f>
        <v>0</v>
      </c>
    </row>
    <row r="90" s="12" customFormat="1" ht="22.8" customHeight="1">
      <c r="A90" s="12"/>
      <c r="B90" s="191"/>
      <c r="C90" s="192"/>
      <c r="D90" s="193" t="s">
        <v>72</v>
      </c>
      <c r="E90" s="205" t="s">
        <v>81</v>
      </c>
      <c r="F90" s="205" t="s">
        <v>119</v>
      </c>
      <c r="G90" s="192"/>
      <c r="H90" s="192"/>
      <c r="I90" s="195"/>
      <c r="J90" s="206">
        <f>BK90</f>
        <v>0</v>
      </c>
      <c r="K90" s="192"/>
      <c r="L90" s="197"/>
      <c r="M90" s="198"/>
      <c r="N90" s="199"/>
      <c r="O90" s="199"/>
      <c r="P90" s="200">
        <f>SUM(P91:P143)</f>
        <v>0</v>
      </c>
      <c r="Q90" s="199"/>
      <c r="R90" s="200">
        <f>SUM(R91:R143)</f>
        <v>0.00014000000000000002</v>
      </c>
      <c r="S90" s="199"/>
      <c r="T90" s="201">
        <f>SUM(T91:T143)</f>
        <v>5.9711199999999991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81</v>
      </c>
      <c r="AT90" s="203" t="s">
        <v>72</v>
      </c>
      <c r="AU90" s="203" t="s">
        <v>81</v>
      </c>
      <c r="AY90" s="202" t="s">
        <v>118</v>
      </c>
      <c r="BK90" s="204">
        <f>SUM(BK91:BK143)</f>
        <v>0</v>
      </c>
    </row>
    <row r="91" s="2" customFormat="1" ht="55.5" customHeight="1">
      <c r="A91" s="40"/>
      <c r="B91" s="41"/>
      <c r="C91" s="207" t="s">
        <v>81</v>
      </c>
      <c r="D91" s="207" t="s">
        <v>120</v>
      </c>
      <c r="E91" s="208" t="s">
        <v>121</v>
      </c>
      <c r="F91" s="209" t="s">
        <v>122</v>
      </c>
      <c r="G91" s="210" t="s">
        <v>123</v>
      </c>
      <c r="H91" s="211">
        <v>0.40000000000000002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44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0.505</v>
      </c>
      <c r="T91" s="218">
        <f>S91*H91</f>
        <v>0.20200000000000001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124</v>
      </c>
      <c r="AT91" s="219" t="s">
        <v>120</v>
      </c>
      <c r="AU91" s="219" t="s">
        <v>83</v>
      </c>
      <c r="AY91" s="19" t="s">
        <v>118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81</v>
      </c>
      <c r="BK91" s="220">
        <f>ROUND(I91*H91,2)</f>
        <v>0</v>
      </c>
      <c r="BL91" s="19" t="s">
        <v>124</v>
      </c>
      <c r="BM91" s="219" t="s">
        <v>125</v>
      </c>
    </row>
    <row r="92" s="2" customFormat="1">
      <c r="A92" s="40"/>
      <c r="B92" s="41"/>
      <c r="C92" s="42"/>
      <c r="D92" s="221" t="s">
        <v>126</v>
      </c>
      <c r="E92" s="42"/>
      <c r="F92" s="222" t="s">
        <v>127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126</v>
      </c>
      <c r="AU92" s="19" t="s">
        <v>83</v>
      </c>
    </row>
    <row r="93" s="13" customFormat="1">
      <c r="A93" s="13"/>
      <c r="B93" s="226"/>
      <c r="C93" s="227"/>
      <c r="D93" s="228" t="s">
        <v>128</v>
      </c>
      <c r="E93" s="229" t="s">
        <v>19</v>
      </c>
      <c r="F93" s="230" t="s">
        <v>129</v>
      </c>
      <c r="G93" s="227"/>
      <c r="H93" s="231">
        <v>0.40000000000000002</v>
      </c>
      <c r="I93" s="232"/>
      <c r="J93" s="227"/>
      <c r="K93" s="227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128</v>
      </c>
      <c r="AU93" s="237" t="s">
        <v>83</v>
      </c>
      <c r="AV93" s="13" t="s">
        <v>83</v>
      </c>
      <c r="AW93" s="13" t="s">
        <v>35</v>
      </c>
      <c r="AX93" s="13" t="s">
        <v>81</v>
      </c>
      <c r="AY93" s="237" t="s">
        <v>118</v>
      </c>
    </row>
    <row r="94" s="2" customFormat="1" ht="66.75" customHeight="1">
      <c r="A94" s="40"/>
      <c r="B94" s="41"/>
      <c r="C94" s="207" t="s">
        <v>83</v>
      </c>
      <c r="D94" s="207" t="s">
        <v>120</v>
      </c>
      <c r="E94" s="208" t="s">
        <v>130</v>
      </c>
      <c r="F94" s="209" t="s">
        <v>131</v>
      </c>
      <c r="G94" s="210" t="s">
        <v>123</v>
      </c>
      <c r="H94" s="211">
        <v>8.7400000000000002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44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0.28999999999999998</v>
      </c>
      <c r="T94" s="218">
        <f>S94*H94</f>
        <v>2.5345999999999997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124</v>
      </c>
      <c r="AT94" s="219" t="s">
        <v>120</v>
      </c>
      <c r="AU94" s="219" t="s">
        <v>83</v>
      </c>
      <c r="AY94" s="19" t="s">
        <v>118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81</v>
      </c>
      <c r="BK94" s="220">
        <f>ROUND(I94*H94,2)</f>
        <v>0</v>
      </c>
      <c r="BL94" s="19" t="s">
        <v>124</v>
      </c>
      <c r="BM94" s="219" t="s">
        <v>132</v>
      </c>
    </row>
    <row r="95" s="2" customFormat="1">
      <c r="A95" s="40"/>
      <c r="B95" s="41"/>
      <c r="C95" s="42"/>
      <c r="D95" s="221" t="s">
        <v>126</v>
      </c>
      <c r="E95" s="42"/>
      <c r="F95" s="222" t="s">
        <v>133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126</v>
      </c>
      <c r="AU95" s="19" t="s">
        <v>83</v>
      </c>
    </row>
    <row r="96" s="2" customFormat="1" ht="55.5" customHeight="1">
      <c r="A96" s="40"/>
      <c r="B96" s="41"/>
      <c r="C96" s="207" t="s">
        <v>134</v>
      </c>
      <c r="D96" s="207" t="s">
        <v>120</v>
      </c>
      <c r="E96" s="208" t="s">
        <v>135</v>
      </c>
      <c r="F96" s="209" t="s">
        <v>136</v>
      </c>
      <c r="G96" s="210" t="s">
        <v>123</v>
      </c>
      <c r="H96" s="211">
        <v>8.7400000000000002</v>
      </c>
      <c r="I96" s="212"/>
      <c r="J96" s="213">
        <f>ROUND(I96*H96,2)</f>
        <v>0</v>
      </c>
      <c r="K96" s="214"/>
      <c r="L96" s="46"/>
      <c r="M96" s="215" t="s">
        <v>19</v>
      </c>
      <c r="N96" s="216" t="s">
        <v>44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0.098000000000000004</v>
      </c>
      <c r="T96" s="218">
        <f>S96*H96</f>
        <v>0.85652000000000006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124</v>
      </c>
      <c r="AT96" s="219" t="s">
        <v>120</v>
      </c>
      <c r="AU96" s="219" t="s">
        <v>83</v>
      </c>
      <c r="AY96" s="19" t="s">
        <v>118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81</v>
      </c>
      <c r="BK96" s="220">
        <f>ROUND(I96*H96,2)</f>
        <v>0</v>
      </c>
      <c r="BL96" s="19" t="s">
        <v>124</v>
      </c>
      <c r="BM96" s="219" t="s">
        <v>137</v>
      </c>
    </row>
    <row r="97" s="2" customFormat="1">
      <c r="A97" s="40"/>
      <c r="B97" s="41"/>
      <c r="C97" s="42"/>
      <c r="D97" s="221" t="s">
        <v>126</v>
      </c>
      <c r="E97" s="42"/>
      <c r="F97" s="222" t="s">
        <v>138</v>
      </c>
      <c r="G97" s="42"/>
      <c r="H97" s="42"/>
      <c r="I97" s="223"/>
      <c r="J97" s="42"/>
      <c r="K97" s="42"/>
      <c r="L97" s="46"/>
      <c r="M97" s="224"/>
      <c r="N97" s="22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126</v>
      </c>
      <c r="AU97" s="19" t="s">
        <v>83</v>
      </c>
    </row>
    <row r="98" s="13" customFormat="1">
      <c r="A98" s="13"/>
      <c r="B98" s="226"/>
      <c r="C98" s="227"/>
      <c r="D98" s="228" t="s">
        <v>128</v>
      </c>
      <c r="E98" s="229" t="s">
        <v>19</v>
      </c>
      <c r="F98" s="230" t="s">
        <v>139</v>
      </c>
      <c r="G98" s="227"/>
      <c r="H98" s="231">
        <v>8.7400000000000002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128</v>
      </c>
      <c r="AU98" s="237" t="s">
        <v>83</v>
      </c>
      <c r="AV98" s="13" t="s">
        <v>83</v>
      </c>
      <c r="AW98" s="13" t="s">
        <v>35</v>
      </c>
      <c r="AX98" s="13" t="s">
        <v>81</v>
      </c>
      <c r="AY98" s="237" t="s">
        <v>118</v>
      </c>
    </row>
    <row r="99" s="2" customFormat="1" ht="49.05" customHeight="1">
      <c r="A99" s="40"/>
      <c r="B99" s="41"/>
      <c r="C99" s="207" t="s">
        <v>124</v>
      </c>
      <c r="D99" s="207" t="s">
        <v>120</v>
      </c>
      <c r="E99" s="208" t="s">
        <v>140</v>
      </c>
      <c r="F99" s="209" t="s">
        <v>141</v>
      </c>
      <c r="G99" s="210" t="s">
        <v>142</v>
      </c>
      <c r="H99" s="211">
        <v>11.6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44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0.20499999999999999</v>
      </c>
      <c r="T99" s="218">
        <f>S99*H99</f>
        <v>2.3779999999999997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124</v>
      </c>
      <c r="AT99" s="219" t="s">
        <v>120</v>
      </c>
      <c r="AU99" s="219" t="s">
        <v>83</v>
      </c>
      <c r="AY99" s="19" t="s">
        <v>118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81</v>
      </c>
      <c r="BK99" s="220">
        <f>ROUND(I99*H99,2)</f>
        <v>0</v>
      </c>
      <c r="BL99" s="19" t="s">
        <v>124</v>
      </c>
      <c r="BM99" s="219" t="s">
        <v>143</v>
      </c>
    </row>
    <row r="100" s="2" customFormat="1">
      <c r="A100" s="40"/>
      <c r="B100" s="41"/>
      <c r="C100" s="42"/>
      <c r="D100" s="221" t="s">
        <v>126</v>
      </c>
      <c r="E100" s="42"/>
      <c r="F100" s="222" t="s">
        <v>144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126</v>
      </c>
      <c r="AU100" s="19" t="s">
        <v>83</v>
      </c>
    </row>
    <row r="101" s="13" customFormat="1">
      <c r="A101" s="13"/>
      <c r="B101" s="226"/>
      <c r="C101" s="227"/>
      <c r="D101" s="228" t="s">
        <v>128</v>
      </c>
      <c r="E101" s="229" t="s">
        <v>19</v>
      </c>
      <c r="F101" s="230" t="s">
        <v>145</v>
      </c>
      <c r="G101" s="227"/>
      <c r="H101" s="231">
        <v>1.3</v>
      </c>
      <c r="I101" s="232"/>
      <c r="J101" s="227"/>
      <c r="K101" s="227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128</v>
      </c>
      <c r="AU101" s="237" t="s">
        <v>83</v>
      </c>
      <c r="AV101" s="13" t="s">
        <v>83</v>
      </c>
      <c r="AW101" s="13" t="s">
        <v>35</v>
      </c>
      <c r="AX101" s="13" t="s">
        <v>73</v>
      </c>
      <c r="AY101" s="237" t="s">
        <v>118</v>
      </c>
    </row>
    <row r="102" s="13" customFormat="1">
      <c r="A102" s="13"/>
      <c r="B102" s="226"/>
      <c r="C102" s="227"/>
      <c r="D102" s="228" t="s">
        <v>128</v>
      </c>
      <c r="E102" s="229" t="s">
        <v>19</v>
      </c>
      <c r="F102" s="230" t="s">
        <v>146</v>
      </c>
      <c r="G102" s="227"/>
      <c r="H102" s="231">
        <v>10.300000000000001</v>
      </c>
      <c r="I102" s="232"/>
      <c r="J102" s="227"/>
      <c r="K102" s="227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128</v>
      </c>
      <c r="AU102" s="237" t="s">
        <v>83</v>
      </c>
      <c r="AV102" s="13" t="s">
        <v>83</v>
      </c>
      <c r="AW102" s="13" t="s">
        <v>35</v>
      </c>
      <c r="AX102" s="13" t="s">
        <v>73</v>
      </c>
      <c r="AY102" s="237" t="s">
        <v>118</v>
      </c>
    </row>
    <row r="103" s="14" customFormat="1">
      <c r="A103" s="14"/>
      <c r="B103" s="238"/>
      <c r="C103" s="239"/>
      <c r="D103" s="228" t="s">
        <v>128</v>
      </c>
      <c r="E103" s="240" t="s">
        <v>19</v>
      </c>
      <c r="F103" s="241" t="s">
        <v>147</v>
      </c>
      <c r="G103" s="239"/>
      <c r="H103" s="242">
        <v>11.600000000000001</v>
      </c>
      <c r="I103" s="243"/>
      <c r="J103" s="239"/>
      <c r="K103" s="239"/>
      <c r="L103" s="244"/>
      <c r="M103" s="245"/>
      <c r="N103" s="246"/>
      <c r="O103" s="246"/>
      <c r="P103" s="246"/>
      <c r="Q103" s="246"/>
      <c r="R103" s="246"/>
      <c r="S103" s="246"/>
      <c r="T103" s="247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8" t="s">
        <v>128</v>
      </c>
      <c r="AU103" s="248" t="s">
        <v>83</v>
      </c>
      <c r="AV103" s="14" t="s">
        <v>124</v>
      </c>
      <c r="AW103" s="14" t="s">
        <v>35</v>
      </c>
      <c r="AX103" s="14" t="s">
        <v>81</v>
      </c>
      <c r="AY103" s="248" t="s">
        <v>118</v>
      </c>
    </row>
    <row r="104" s="2" customFormat="1" ht="24.15" customHeight="1">
      <c r="A104" s="40"/>
      <c r="B104" s="41"/>
      <c r="C104" s="207" t="s">
        <v>148</v>
      </c>
      <c r="D104" s="207" t="s">
        <v>120</v>
      </c>
      <c r="E104" s="208" t="s">
        <v>149</v>
      </c>
      <c r="F104" s="209" t="s">
        <v>150</v>
      </c>
      <c r="G104" s="210" t="s">
        <v>123</v>
      </c>
      <c r="H104" s="211">
        <v>27</v>
      </c>
      <c r="I104" s="212"/>
      <c r="J104" s="213">
        <f>ROUND(I104*H104,2)</f>
        <v>0</v>
      </c>
      <c r="K104" s="214"/>
      <c r="L104" s="46"/>
      <c r="M104" s="215" t="s">
        <v>19</v>
      </c>
      <c r="N104" s="216" t="s">
        <v>44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124</v>
      </c>
      <c r="AT104" s="219" t="s">
        <v>120</v>
      </c>
      <c r="AU104" s="219" t="s">
        <v>83</v>
      </c>
      <c r="AY104" s="19" t="s">
        <v>118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81</v>
      </c>
      <c r="BK104" s="220">
        <f>ROUND(I104*H104,2)</f>
        <v>0</v>
      </c>
      <c r="BL104" s="19" t="s">
        <v>124</v>
      </c>
      <c r="BM104" s="219" t="s">
        <v>151</v>
      </c>
    </row>
    <row r="105" s="2" customFormat="1">
      <c r="A105" s="40"/>
      <c r="B105" s="41"/>
      <c r="C105" s="42"/>
      <c r="D105" s="221" t="s">
        <v>126</v>
      </c>
      <c r="E105" s="42"/>
      <c r="F105" s="222" t="s">
        <v>152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126</v>
      </c>
      <c r="AU105" s="19" t="s">
        <v>83</v>
      </c>
    </row>
    <row r="106" s="2" customFormat="1">
      <c r="A106" s="40"/>
      <c r="B106" s="41"/>
      <c r="C106" s="42"/>
      <c r="D106" s="228" t="s">
        <v>153</v>
      </c>
      <c r="E106" s="42"/>
      <c r="F106" s="249" t="s">
        <v>154</v>
      </c>
      <c r="G106" s="42"/>
      <c r="H106" s="42"/>
      <c r="I106" s="223"/>
      <c r="J106" s="42"/>
      <c r="K106" s="42"/>
      <c r="L106" s="46"/>
      <c r="M106" s="224"/>
      <c r="N106" s="22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153</v>
      </c>
      <c r="AU106" s="19" t="s">
        <v>83</v>
      </c>
    </row>
    <row r="107" s="13" customFormat="1">
      <c r="A107" s="13"/>
      <c r="B107" s="226"/>
      <c r="C107" s="227"/>
      <c r="D107" s="228" t="s">
        <v>128</v>
      </c>
      <c r="E107" s="229" t="s">
        <v>19</v>
      </c>
      <c r="F107" s="230" t="s">
        <v>155</v>
      </c>
      <c r="G107" s="227"/>
      <c r="H107" s="231">
        <v>27</v>
      </c>
      <c r="I107" s="232"/>
      <c r="J107" s="227"/>
      <c r="K107" s="227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128</v>
      </c>
      <c r="AU107" s="237" t="s">
        <v>83</v>
      </c>
      <c r="AV107" s="13" t="s">
        <v>83</v>
      </c>
      <c r="AW107" s="13" t="s">
        <v>35</v>
      </c>
      <c r="AX107" s="13" t="s">
        <v>81</v>
      </c>
      <c r="AY107" s="237" t="s">
        <v>118</v>
      </c>
    </row>
    <row r="108" s="2" customFormat="1" ht="33" customHeight="1">
      <c r="A108" s="40"/>
      <c r="B108" s="41"/>
      <c r="C108" s="207" t="s">
        <v>156</v>
      </c>
      <c r="D108" s="207" t="s">
        <v>120</v>
      </c>
      <c r="E108" s="208" t="s">
        <v>157</v>
      </c>
      <c r="F108" s="209" t="s">
        <v>158</v>
      </c>
      <c r="G108" s="210" t="s">
        <v>159</v>
      </c>
      <c r="H108" s="211">
        <v>5.4000000000000004</v>
      </c>
      <c r="I108" s="212"/>
      <c r="J108" s="213">
        <f>ROUND(I108*H108,2)</f>
        <v>0</v>
      </c>
      <c r="K108" s="214"/>
      <c r="L108" s="46"/>
      <c r="M108" s="215" t="s">
        <v>19</v>
      </c>
      <c r="N108" s="216" t="s">
        <v>44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124</v>
      </c>
      <c r="AT108" s="219" t="s">
        <v>120</v>
      </c>
      <c r="AU108" s="219" t="s">
        <v>83</v>
      </c>
      <c r="AY108" s="19" t="s">
        <v>118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81</v>
      </c>
      <c r="BK108" s="220">
        <f>ROUND(I108*H108,2)</f>
        <v>0</v>
      </c>
      <c r="BL108" s="19" t="s">
        <v>124</v>
      </c>
      <c r="BM108" s="219" t="s">
        <v>160</v>
      </c>
    </row>
    <row r="109" s="2" customFormat="1">
      <c r="A109" s="40"/>
      <c r="B109" s="41"/>
      <c r="C109" s="42"/>
      <c r="D109" s="221" t="s">
        <v>126</v>
      </c>
      <c r="E109" s="42"/>
      <c r="F109" s="222" t="s">
        <v>161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126</v>
      </c>
      <c r="AU109" s="19" t="s">
        <v>83</v>
      </c>
    </row>
    <row r="110" s="13" customFormat="1">
      <c r="A110" s="13"/>
      <c r="B110" s="226"/>
      <c r="C110" s="227"/>
      <c r="D110" s="228" t="s">
        <v>128</v>
      </c>
      <c r="E110" s="229" t="s">
        <v>19</v>
      </c>
      <c r="F110" s="230" t="s">
        <v>162</v>
      </c>
      <c r="G110" s="227"/>
      <c r="H110" s="231">
        <v>5.4000000000000004</v>
      </c>
      <c r="I110" s="232"/>
      <c r="J110" s="227"/>
      <c r="K110" s="227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128</v>
      </c>
      <c r="AU110" s="237" t="s">
        <v>83</v>
      </c>
      <c r="AV110" s="13" t="s">
        <v>83</v>
      </c>
      <c r="AW110" s="13" t="s">
        <v>35</v>
      </c>
      <c r="AX110" s="13" t="s">
        <v>81</v>
      </c>
      <c r="AY110" s="237" t="s">
        <v>118</v>
      </c>
    </row>
    <row r="111" s="2" customFormat="1" ht="37.8" customHeight="1">
      <c r="A111" s="40"/>
      <c r="B111" s="41"/>
      <c r="C111" s="207" t="s">
        <v>163</v>
      </c>
      <c r="D111" s="207" t="s">
        <v>120</v>
      </c>
      <c r="E111" s="208" t="s">
        <v>164</v>
      </c>
      <c r="F111" s="209" t="s">
        <v>165</v>
      </c>
      <c r="G111" s="210" t="s">
        <v>159</v>
      </c>
      <c r="H111" s="211">
        <v>5.4000000000000004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44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124</v>
      </c>
      <c r="AT111" s="219" t="s">
        <v>120</v>
      </c>
      <c r="AU111" s="219" t="s">
        <v>83</v>
      </c>
      <c r="AY111" s="19" t="s">
        <v>118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81</v>
      </c>
      <c r="BK111" s="220">
        <f>ROUND(I111*H111,2)</f>
        <v>0</v>
      </c>
      <c r="BL111" s="19" t="s">
        <v>124</v>
      </c>
      <c r="BM111" s="219" t="s">
        <v>166</v>
      </c>
    </row>
    <row r="112" s="2" customFormat="1">
      <c r="A112" s="40"/>
      <c r="B112" s="41"/>
      <c r="C112" s="42"/>
      <c r="D112" s="221" t="s">
        <v>126</v>
      </c>
      <c r="E112" s="42"/>
      <c r="F112" s="222" t="s">
        <v>167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126</v>
      </c>
      <c r="AU112" s="19" t="s">
        <v>83</v>
      </c>
    </row>
    <row r="113" s="2" customFormat="1" ht="66.75" customHeight="1">
      <c r="A113" s="40"/>
      <c r="B113" s="41"/>
      <c r="C113" s="207" t="s">
        <v>78</v>
      </c>
      <c r="D113" s="207" t="s">
        <v>120</v>
      </c>
      <c r="E113" s="208" t="s">
        <v>168</v>
      </c>
      <c r="F113" s="209" t="s">
        <v>169</v>
      </c>
      <c r="G113" s="210" t="s">
        <v>159</v>
      </c>
      <c r="H113" s="211">
        <v>2.3999999999999999</v>
      </c>
      <c r="I113" s="212"/>
      <c r="J113" s="213">
        <f>ROUND(I113*H113,2)</f>
        <v>0</v>
      </c>
      <c r="K113" s="214"/>
      <c r="L113" s="46"/>
      <c r="M113" s="215" t="s">
        <v>19</v>
      </c>
      <c r="N113" s="216" t="s">
        <v>44</v>
      </c>
      <c r="O113" s="86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124</v>
      </c>
      <c r="AT113" s="219" t="s">
        <v>120</v>
      </c>
      <c r="AU113" s="219" t="s">
        <v>83</v>
      </c>
      <c r="AY113" s="19" t="s">
        <v>118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9" t="s">
        <v>81</v>
      </c>
      <c r="BK113" s="220">
        <f>ROUND(I113*H113,2)</f>
        <v>0</v>
      </c>
      <c r="BL113" s="19" t="s">
        <v>124</v>
      </c>
      <c r="BM113" s="219" t="s">
        <v>170</v>
      </c>
    </row>
    <row r="114" s="2" customFormat="1">
      <c r="A114" s="40"/>
      <c r="B114" s="41"/>
      <c r="C114" s="42"/>
      <c r="D114" s="221" t="s">
        <v>126</v>
      </c>
      <c r="E114" s="42"/>
      <c r="F114" s="222" t="s">
        <v>171</v>
      </c>
      <c r="G114" s="42"/>
      <c r="H114" s="42"/>
      <c r="I114" s="223"/>
      <c r="J114" s="42"/>
      <c r="K114" s="42"/>
      <c r="L114" s="46"/>
      <c r="M114" s="224"/>
      <c r="N114" s="22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126</v>
      </c>
      <c r="AU114" s="19" t="s">
        <v>83</v>
      </c>
    </row>
    <row r="115" s="15" customFormat="1">
      <c r="A115" s="15"/>
      <c r="B115" s="250"/>
      <c r="C115" s="251"/>
      <c r="D115" s="228" t="s">
        <v>128</v>
      </c>
      <c r="E115" s="252" t="s">
        <v>19</v>
      </c>
      <c r="F115" s="253" t="s">
        <v>172</v>
      </c>
      <c r="G115" s="251"/>
      <c r="H115" s="252" t="s">
        <v>19</v>
      </c>
      <c r="I115" s="254"/>
      <c r="J115" s="251"/>
      <c r="K115" s="251"/>
      <c r="L115" s="255"/>
      <c r="M115" s="256"/>
      <c r="N115" s="257"/>
      <c r="O115" s="257"/>
      <c r="P115" s="257"/>
      <c r="Q115" s="257"/>
      <c r="R115" s="257"/>
      <c r="S115" s="257"/>
      <c r="T115" s="258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9" t="s">
        <v>128</v>
      </c>
      <c r="AU115" s="259" t="s">
        <v>83</v>
      </c>
      <c r="AV115" s="15" t="s">
        <v>81</v>
      </c>
      <c r="AW115" s="15" t="s">
        <v>35</v>
      </c>
      <c r="AX115" s="15" t="s">
        <v>73</v>
      </c>
      <c r="AY115" s="259" t="s">
        <v>118</v>
      </c>
    </row>
    <row r="116" s="13" customFormat="1">
      <c r="A116" s="13"/>
      <c r="B116" s="226"/>
      <c r="C116" s="227"/>
      <c r="D116" s="228" t="s">
        <v>128</v>
      </c>
      <c r="E116" s="229" t="s">
        <v>19</v>
      </c>
      <c r="F116" s="230" t="s">
        <v>173</v>
      </c>
      <c r="G116" s="227"/>
      <c r="H116" s="231">
        <v>2.3999999999999999</v>
      </c>
      <c r="I116" s="232"/>
      <c r="J116" s="227"/>
      <c r="K116" s="227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128</v>
      </c>
      <c r="AU116" s="237" t="s">
        <v>83</v>
      </c>
      <c r="AV116" s="13" t="s">
        <v>83</v>
      </c>
      <c r="AW116" s="13" t="s">
        <v>35</v>
      </c>
      <c r="AX116" s="13" t="s">
        <v>81</v>
      </c>
      <c r="AY116" s="237" t="s">
        <v>118</v>
      </c>
    </row>
    <row r="117" s="2" customFormat="1" ht="62.7" customHeight="1">
      <c r="A117" s="40"/>
      <c r="B117" s="41"/>
      <c r="C117" s="207" t="s">
        <v>174</v>
      </c>
      <c r="D117" s="207" t="s">
        <v>120</v>
      </c>
      <c r="E117" s="208" t="s">
        <v>175</v>
      </c>
      <c r="F117" s="209" t="s">
        <v>176</v>
      </c>
      <c r="G117" s="210" t="s">
        <v>159</v>
      </c>
      <c r="H117" s="211">
        <v>5.4000000000000004</v>
      </c>
      <c r="I117" s="212"/>
      <c r="J117" s="213">
        <f>ROUND(I117*H117,2)</f>
        <v>0</v>
      </c>
      <c r="K117" s="214"/>
      <c r="L117" s="46"/>
      <c r="M117" s="215" t="s">
        <v>19</v>
      </c>
      <c r="N117" s="216" t="s">
        <v>44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124</v>
      </c>
      <c r="AT117" s="219" t="s">
        <v>120</v>
      </c>
      <c r="AU117" s="219" t="s">
        <v>83</v>
      </c>
      <c r="AY117" s="19" t="s">
        <v>118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81</v>
      </c>
      <c r="BK117" s="220">
        <f>ROUND(I117*H117,2)</f>
        <v>0</v>
      </c>
      <c r="BL117" s="19" t="s">
        <v>124</v>
      </c>
      <c r="BM117" s="219" t="s">
        <v>177</v>
      </c>
    </row>
    <row r="118" s="2" customFormat="1">
      <c r="A118" s="40"/>
      <c r="B118" s="41"/>
      <c r="C118" s="42"/>
      <c r="D118" s="221" t="s">
        <v>126</v>
      </c>
      <c r="E118" s="42"/>
      <c r="F118" s="222" t="s">
        <v>178</v>
      </c>
      <c r="G118" s="42"/>
      <c r="H118" s="42"/>
      <c r="I118" s="223"/>
      <c r="J118" s="42"/>
      <c r="K118" s="42"/>
      <c r="L118" s="46"/>
      <c r="M118" s="224"/>
      <c r="N118" s="22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126</v>
      </c>
      <c r="AU118" s="19" t="s">
        <v>83</v>
      </c>
    </row>
    <row r="119" s="2" customFormat="1" ht="44.25" customHeight="1">
      <c r="A119" s="40"/>
      <c r="B119" s="41"/>
      <c r="C119" s="207" t="s">
        <v>179</v>
      </c>
      <c r="D119" s="207" t="s">
        <v>120</v>
      </c>
      <c r="E119" s="208" t="s">
        <v>180</v>
      </c>
      <c r="F119" s="209" t="s">
        <v>181</v>
      </c>
      <c r="G119" s="210" t="s">
        <v>182</v>
      </c>
      <c r="H119" s="211">
        <v>9.7200000000000006</v>
      </c>
      <c r="I119" s="212"/>
      <c r="J119" s="213">
        <f>ROUND(I119*H119,2)</f>
        <v>0</v>
      </c>
      <c r="K119" s="214"/>
      <c r="L119" s="46"/>
      <c r="M119" s="215" t="s">
        <v>19</v>
      </c>
      <c r="N119" s="216" t="s">
        <v>44</v>
      </c>
      <c r="O119" s="86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124</v>
      </c>
      <c r="AT119" s="219" t="s">
        <v>120</v>
      </c>
      <c r="AU119" s="219" t="s">
        <v>83</v>
      </c>
      <c r="AY119" s="19" t="s">
        <v>118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81</v>
      </c>
      <c r="BK119" s="220">
        <f>ROUND(I119*H119,2)</f>
        <v>0</v>
      </c>
      <c r="BL119" s="19" t="s">
        <v>124</v>
      </c>
      <c r="BM119" s="219" t="s">
        <v>183</v>
      </c>
    </row>
    <row r="120" s="2" customFormat="1">
      <c r="A120" s="40"/>
      <c r="B120" s="41"/>
      <c r="C120" s="42"/>
      <c r="D120" s="221" t="s">
        <v>126</v>
      </c>
      <c r="E120" s="42"/>
      <c r="F120" s="222" t="s">
        <v>184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126</v>
      </c>
      <c r="AU120" s="19" t="s">
        <v>83</v>
      </c>
    </row>
    <row r="121" s="13" customFormat="1">
      <c r="A121" s="13"/>
      <c r="B121" s="226"/>
      <c r="C121" s="227"/>
      <c r="D121" s="228" t="s">
        <v>128</v>
      </c>
      <c r="E121" s="229" t="s">
        <v>19</v>
      </c>
      <c r="F121" s="230" t="s">
        <v>185</v>
      </c>
      <c r="G121" s="227"/>
      <c r="H121" s="231">
        <v>9.7200000000000006</v>
      </c>
      <c r="I121" s="232"/>
      <c r="J121" s="227"/>
      <c r="K121" s="227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128</v>
      </c>
      <c r="AU121" s="237" t="s">
        <v>83</v>
      </c>
      <c r="AV121" s="13" t="s">
        <v>83</v>
      </c>
      <c r="AW121" s="13" t="s">
        <v>35</v>
      </c>
      <c r="AX121" s="13" t="s">
        <v>81</v>
      </c>
      <c r="AY121" s="237" t="s">
        <v>118</v>
      </c>
    </row>
    <row r="122" s="2" customFormat="1" ht="37.8" customHeight="1">
      <c r="A122" s="40"/>
      <c r="B122" s="41"/>
      <c r="C122" s="207" t="s">
        <v>186</v>
      </c>
      <c r="D122" s="207" t="s">
        <v>120</v>
      </c>
      <c r="E122" s="208" t="s">
        <v>187</v>
      </c>
      <c r="F122" s="209" t="s">
        <v>188</v>
      </c>
      <c r="G122" s="210" t="s">
        <v>159</v>
      </c>
      <c r="H122" s="211">
        <v>5.4000000000000004</v>
      </c>
      <c r="I122" s="212"/>
      <c r="J122" s="213">
        <f>ROUND(I122*H122,2)</f>
        <v>0</v>
      </c>
      <c r="K122" s="214"/>
      <c r="L122" s="46"/>
      <c r="M122" s="215" t="s">
        <v>19</v>
      </c>
      <c r="N122" s="216" t="s">
        <v>44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124</v>
      </c>
      <c r="AT122" s="219" t="s">
        <v>120</v>
      </c>
      <c r="AU122" s="219" t="s">
        <v>83</v>
      </c>
      <c r="AY122" s="19" t="s">
        <v>118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81</v>
      </c>
      <c r="BK122" s="220">
        <f>ROUND(I122*H122,2)</f>
        <v>0</v>
      </c>
      <c r="BL122" s="19" t="s">
        <v>124</v>
      </c>
      <c r="BM122" s="219" t="s">
        <v>189</v>
      </c>
    </row>
    <row r="123" s="2" customFormat="1">
      <c r="A123" s="40"/>
      <c r="B123" s="41"/>
      <c r="C123" s="42"/>
      <c r="D123" s="221" t="s">
        <v>126</v>
      </c>
      <c r="E123" s="42"/>
      <c r="F123" s="222" t="s">
        <v>190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126</v>
      </c>
      <c r="AU123" s="19" t="s">
        <v>83</v>
      </c>
    </row>
    <row r="124" s="2" customFormat="1" ht="44.25" customHeight="1">
      <c r="A124" s="40"/>
      <c r="B124" s="41"/>
      <c r="C124" s="207" t="s">
        <v>8</v>
      </c>
      <c r="D124" s="207" t="s">
        <v>120</v>
      </c>
      <c r="E124" s="208" t="s">
        <v>191</v>
      </c>
      <c r="F124" s="209" t="s">
        <v>192</v>
      </c>
      <c r="G124" s="210" t="s">
        <v>159</v>
      </c>
      <c r="H124" s="211">
        <v>3.5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44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124</v>
      </c>
      <c r="AT124" s="219" t="s">
        <v>120</v>
      </c>
      <c r="AU124" s="219" t="s">
        <v>83</v>
      </c>
      <c r="AY124" s="19" t="s">
        <v>118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81</v>
      </c>
      <c r="BK124" s="220">
        <f>ROUND(I124*H124,2)</f>
        <v>0</v>
      </c>
      <c r="BL124" s="19" t="s">
        <v>124</v>
      </c>
      <c r="BM124" s="219" t="s">
        <v>193</v>
      </c>
    </row>
    <row r="125" s="2" customFormat="1">
      <c r="A125" s="40"/>
      <c r="B125" s="41"/>
      <c r="C125" s="42"/>
      <c r="D125" s="221" t="s">
        <v>126</v>
      </c>
      <c r="E125" s="42"/>
      <c r="F125" s="222" t="s">
        <v>194</v>
      </c>
      <c r="G125" s="42"/>
      <c r="H125" s="42"/>
      <c r="I125" s="223"/>
      <c r="J125" s="42"/>
      <c r="K125" s="42"/>
      <c r="L125" s="46"/>
      <c r="M125" s="224"/>
      <c r="N125" s="22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126</v>
      </c>
      <c r="AU125" s="19" t="s">
        <v>83</v>
      </c>
    </row>
    <row r="126" s="15" customFormat="1">
      <c r="A126" s="15"/>
      <c r="B126" s="250"/>
      <c r="C126" s="251"/>
      <c r="D126" s="228" t="s">
        <v>128</v>
      </c>
      <c r="E126" s="252" t="s">
        <v>19</v>
      </c>
      <c r="F126" s="253" t="s">
        <v>195</v>
      </c>
      <c r="G126" s="251"/>
      <c r="H126" s="252" t="s">
        <v>19</v>
      </c>
      <c r="I126" s="254"/>
      <c r="J126" s="251"/>
      <c r="K126" s="251"/>
      <c r="L126" s="255"/>
      <c r="M126" s="256"/>
      <c r="N126" s="257"/>
      <c r="O126" s="257"/>
      <c r="P126" s="257"/>
      <c r="Q126" s="257"/>
      <c r="R126" s="257"/>
      <c r="S126" s="257"/>
      <c r="T126" s="258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9" t="s">
        <v>128</v>
      </c>
      <c r="AU126" s="259" t="s">
        <v>83</v>
      </c>
      <c r="AV126" s="15" t="s">
        <v>81</v>
      </c>
      <c r="AW126" s="15" t="s">
        <v>35</v>
      </c>
      <c r="AX126" s="15" t="s">
        <v>73</v>
      </c>
      <c r="AY126" s="259" t="s">
        <v>118</v>
      </c>
    </row>
    <row r="127" s="13" customFormat="1">
      <c r="A127" s="13"/>
      <c r="B127" s="226"/>
      <c r="C127" s="227"/>
      <c r="D127" s="228" t="s">
        <v>128</v>
      </c>
      <c r="E127" s="229" t="s">
        <v>19</v>
      </c>
      <c r="F127" s="230" t="s">
        <v>196</v>
      </c>
      <c r="G127" s="227"/>
      <c r="H127" s="231">
        <v>2.3999999999999999</v>
      </c>
      <c r="I127" s="232"/>
      <c r="J127" s="227"/>
      <c r="K127" s="227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128</v>
      </c>
      <c r="AU127" s="237" t="s">
        <v>83</v>
      </c>
      <c r="AV127" s="13" t="s">
        <v>83</v>
      </c>
      <c r="AW127" s="13" t="s">
        <v>35</v>
      </c>
      <c r="AX127" s="13" t="s">
        <v>73</v>
      </c>
      <c r="AY127" s="237" t="s">
        <v>118</v>
      </c>
    </row>
    <row r="128" s="15" customFormat="1">
      <c r="A128" s="15"/>
      <c r="B128" s="250"/>
      <c r="C128" s="251"/>
      <c r="D128" s="228" t="s">
        <v>128</v>
      </c>
      <c r="E128" s="252" t="s">
        <v>19</v>
      </c>
      <c r="F128" s="253" t="s">
        <v>197</v>
      </c>
      <c r="G128" s="251"/>
      <c r="H128" s="252" t="s">
        <v>19</v>
      </c>
      <c r="I128" s="254"/>
      <c r="J128" s="251"/>
      <c r="K128" s="251"/>
      <c r="L128" s="255"/>
      <c r="M128" s="256"/>
      <c r="N128" s="257"/>
      <c r="O128" s="257"/>
      <c r="P128" s="257"/>
      <c r="Q128" s="257"/>
      <c r="R128" s="257"/>
      <c r="S128" s="257"/>
      <c r="T128" s="258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9" t="s">
        <v>128</v>
      </c>
      <c r="AU128" s="259" t="s">
        <v>83</v>
      </c>
      <c r="AV128" s="15" t="s">
        <v>81</v>
      </c>
      <c r="AW128" s="15" t="s">
        <v>35</v>
      </c>
      <c r="AX128" s="15" t="s">
        <v>73</v>
      </c>
      <c r="AY128" s="259" t="s">
        <v>118</v>
      </c>
    </row>
    <row r="129" s="13" customFormat="1">
      <c r="A129" s="13"/>
      <c r="B129" s="226"/>
      <c r="C129" s="227"/>
      <c r="D129" s="228" t="s">
        <v>128</v>
      </c>
      <c r="E129" s="229" t="s">
        <v>19</v>
      </c>
      <c r="F129" s="230" t="s">
        <v>198</v>
      </c>
      <c r="G129" s="227"/>
      <c r="H129" s="231">
        <v>1.032</v>
      </c>
      <c r="I129" s="232"/>
      <c r="J129" s="227"/>
      <c r="K129" s="227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128</v>
      </c>
      <c r="AU129" s="237" t="s">
        <v>83</v>
      </c>
      <c r="AV129" s="13" t="s">
        <v>83</v>
      </c>
      <c r="AW129" s="13" t="s">
        <v>35</v>
      </c>
      <c r="AX129" s="13" t="s">
        <v>73</v>
      </c>
      <c r="AY129" s="237" t="s">
        <v>118</v>
      </c>
    </row>
    <row r="130" s="14" customFormat="1">
      <c r="A130" s="14"/>
      <c r="B130" s="238"/>
      <c r="C130" s="239"/>
      <c r="D130" s="228" t="s">
        <v>128</v>
      </c>
      <c r="E130" s="240" t="s">
        <v>19</v>
      </c>
      <c r="F130" s="241" t="s">
        <v>147</v>
      </c>
      <c r="G130" s="239"/>
      <c r="H130" s="242">
        <v>3.4319999999999999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128</v>
      </c>
      <c r="AU130" s="248" t="s">
        <v>83</v>
      </c>
      <c r="AV130" s="14" t="s">
        <v>124</v>
      </c>
      <c r="AW130" s="14" t="s">
        <v>35</v>
      </c>
      <c r="AX130" s="14" t="s">
        <v>73</v>
      </c>
      <c r="AY130" s="248" t="s">
        <v>118</v>
      </c>
    </row>
    <row r="131" s="13" customFormat="1">
      <c r="A131" s="13"/>
      <c r="B131" s="226"/>
      <c r="C131" s="227"/>
      <c r="D131" s="228" t="s">
        <v>128</v>
      </c>
      <c r="E131" s="229" t="s">
        <v>19</v>
      </c>
      <c r="F131" s="230" t="s">
        <v>199</v>
      </c>
      <c r="G131" s="227"/>
      <c r="H131" s="231">
        <v>3.5</v>
      </c>
      <c r="I131" s="232"/>
      <c r="J131" s="227"/>
      <c r="K131" s="227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128</v>
      </c>
      <c r="AU131" s="237" t="s">
        <v>83</v>
      </c>
      <c r="AV131" s="13" t="s">
        <v>83</v>
      </c>
      <c r="AW131" s="13" t="s">
        <v>35</v>
      </c>
      <c r="AX131" s="13" t="s">
        <v>81</v>
      </c>
      <c r="AY131" s="237" t="s">
        <v>118</v>
      </c>
    </row>
    <row r="132" s="2" customFormat="1" ht="55.5" customHeight="1">
      <c r="A132" s="40"/>
      <c r="B132" s="41"/>
      <c r="C132" s="207" t="s">
        <v>200</v>
      </c>
      <c r="D132" s="207" t="s">
        <v>120</v>
      </c>
      <c r="E132" s="208" t="s">
        <v>201</v>
      </c>
      <c r="F132" s="209" t="s">
        <v>202</v>
      </c>
      <c r="G132" s="210" t="s">
        <v>123</v>
      </c>
      <c r="H132" s="211">
        <v>7</v>
      </c>
      <c r="I132" s="212"/>
      <c r="J132" s="213">
        <f>ROUND(I132*H132,2)</f>
        <v>0</v>
      </c>
      <c r="K132" s="214"/>
      <c r="L132" s="46"/>
      <c r="M132" s="215" t="s">
        <v>19</v>
      </c>
      <c r="N132" s="216" t="s">
        <v>44</v>
      </c>
      <c r="O132" s="86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9" t="s">
        <v>124</v>
      </c>
      <c r="AT132" s="219" t="s">
        <v>120</v>
      </c>
      <c r="AU132" s="219" t="s">
        <v>83</v>
      </c>
      <c r="AY132" s="19" t="s">
        <v>118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9" t="s">
        <v>81</v>
      </c>
      <c r="BK132" s="220">
        <f>ROUND(I132*H132,2)</f>
        <v>0</v>
      </c>
      <c r="BL132" s="19" t="s">
        <v>124</v>
      </c>
      <c r="BM132" s="219" t="s">
        <v>203</v>
      </c>
    </row>
    <row r="133" s="2" customFormat="1">
      <c r="A133" s="40"/>
      <c r="B133" s="41"/>
      <c r="C133" s="42"/>
      <c r="D133" s="221" t="s">
        <v>126</v>
      </c>
      <c r="E133" s="42"/>
      <c r="F133" s="222" t="s">
        <v>204</v>
      </c>
      <c r="G133" s="42"/>
      <c r="H133" s="42"/>
      <c r="I133" s="223"/>
      <c r="J133" s="42"/>
      <c r="K133" s="42"/>
      <c r="L133" s="46"/>
      <c r="M133" s="224"/>
      <c r="N133" s="225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126</v>
      </c>
      <c r="AU133" s="19" t="s">
        <v>83</v>
      </c>
    </row>
    <row r="134" s="2" customFormat="1">
      <c r="A134" s="40"/>
      <c r="B134" s="41"/>
      <c r="C134" s="42"/>
      <c r="D134" s="228" t="s">
        <v>153</v>
      </c>
      <c r="E134" s="42"/>
      <c r="F134" s="249" t="s">
        <v>205</v>
      </c>
      <c r="G134" s="42"/>
      <c r="H134" s="42"/>
      <c r="I134" s="223"/>
      <c r="J134" s="42"/>
      <c r="K134" s="42"/>
      <c r="L134" s="46"/>
      <c r="M134" s="224"/>
      <c r="N134" s="22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153</v>
      </c>
      <c r="AU134" s="19" t="s">
        <v>83</v>
      </c>
    </row>
    <row r="135" s="13" customFormat="1">
      <c r="A135" s="13"/>
      <c r="B135" s="226"/>
      <c r="C135" s="227"/>
      <c r="D135" s="228" t="s">
        <v>128</v>
      </c>
      <c r="E135" s="229" t="s">
        <v>19</v>
      </c>
      <c r="F135" s="230" t="s">
        <v>206</v>
      </c>
      <c r="G135" s="227"/>
      <c r="H135" s="231">
        <v>6.8799999999999999</v>
      </c>
      <c r="I135" s="232"/>
      <c r="J135" s="227"/>
      <c r="K135" s="227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128</v>
      </c>
      <c r="AU135" s="237" t="s">
        <v>83</v>
      </c>
      <c r="AV135" s="13" t="s">
        <v>83</v>
      </c>
      <c r="AW135" s="13" t="s">
        <v>35</v>
      </c>
      <c r="AX135" s="13" t="s">
        <v>73</v>
      </c>
      <c r="AY135" s="237" t="s">
        <v>118</v>
      </c>
    </row>
    <row r="136" s="13" customFormat="1">
      <c r="A136" s="13"/>
      <c r="B136" s="226"/>
      <c r="C136" s="227"/>
      <c r="D136" s="228" t="s">
        <v>128</v>
      </c>
      <c r="E136" s="229" t="s">
        <v>19</v>
      </c>
      <c r="F136" s="230" t="s">
        <v>163</v>
      </c>
      <c r="G136" s="227"/>
      <c r="H136" s="231">
        <v>7</v>
      </c>
      <c r="I136" s="232"/>
      <c r="J136" s="227"/>
      <c r="K136" s="227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128</v>
      </c>
      <c r="AU136" s="237" t="s">
        <v>83</v>
      </c>
      <c r="AV136" s="13" t="s">
        <v>83</v>
      </c>
      <c r="AW136" s="13" t="s">
        <v>35</v>
      </c>
      <c r="AX136" s="13" t="s">
        <v>81</v>
      </c>
      <c r="AY136" s="237" t="s">
        <v>118</v>
      </c>
    </row>
    <row r="137" s="2" customFormat="1" ht="37.8" customHeight="1">
      <c r="A137" s="40"/>
      <c r="B137" s="41"/>
      <c r="C137" s="207" t="s">
        <v>207</v>
      </c>
      <c r="D137" s="207" t="s">
        <v>120</v>
      </c>
      <c r="E137" s="208" t="s">
        <v>208</v>
      </c>
      <c r="F137" s="209" t="s">
        <v>209</v>
      </c>
      <c r="G137" s="210" t="s">
        <v>123</v>
      </c>
      <c r="H137" s="211">
        <v>7</v>
      </c>
      <c r="I137" s="212"/>
      <c r="J137" s="213">
        <f>ROUND(I137*H137,2)</f>
        <v>0</v>
      </c>
      <c r="K137" s="214"/>
      <c r="L137" s="46"/>
      <c r="M137" s="215" t="s">
        <v>19</v>
      </c>
      <c r="N137" s="216" t="s">
        <v>44</v>
      </c>
      <c r="O137" s="86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124</v>
      </c>
      <c r="AT137" s="219" t="s">
        <v>120</v>
      </c>
      <c r="AU137" s="219" t="s">
        <v>83</v>
      </c>
      <c r="AY137" s="19" t="s">
        <v>118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81</v>
      </c>
      <c r="BK137" s="220">
        <f>ROUND(I137*H137,2)</f>
        <v>0</v>
      </c>
      <c r="BL137" s="19" t="s">
        <v>124</v>
      </c>
      <c r="BM137" s="219" t="s">
        <v>210</v>
      </c>
    </row>
    <row r="138" s="2" customFormat="1">
      <c r="A138" s="40"/>
      <c r="B138" s="41"/>
      <c r="C138" s="42"/>
      <c r="D138" s="221" t="s">
        <v>126</v>
      </c>
      <c r="E138" s="42"/>
      <c r="F138" s="222" t="s">
        <v>211</v>
      </c>
      <c r="G138" s="42"/>
      <c r="H138" s="42"/>
      <c r="I138" s="223"/>
      <c r="J138" s="42"/>
      <c r="K138" s="42"/>
      <c r="L138" s="46"/>
      <c r="M138" s="224"/>
      <c r="N138" s="22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126</v>
      </c>
      <c r="AU138" s="19" t="s">
        <v>83</v>
      </c>
    </row>
    <row r="139" s="2" customFormat="1">
      <c r="A139" s="40"/>
      <c r="B139" s="41"/>
      <c r="C139" s="42"/>
      <c r="D139" s="228" t="s">
        <v>153</v>
      </c>
      <c r="E139" s="42"/>
      <c r="F139" s="249" t="s">
        <v>212</v>
      </c>
      <c r="G139" s="42"/>
      <c r="H139" s="42"/>
      <c r="I139" s="223"/>
      <c r="J139" s="42"/>
      <c r="K139" s="42"/>
      <c r="L139" s="46"/>
      <c r="M139" s="224"/>
      <c r="N139" s="22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153</v>
      </c>
      <c r="AU139" s="19" t="s">
        <v>83</v>
      </c>
    </row>
    <row r="140" s="2" customFormat="1" ht="37.8" customHeight="1">
      <c r="A140" s="40"/>
      <c r="B140" s="41"/>
      <c r="C140" s="207" t="s">
        <v>213</v>
      </c>
      <c r="D140" s="207" t="s">
        <v>120</v>
      </c>
      <c r="E140" s="208" t="s">
        <v>214</v>
      </c>
      <c r="F140" s="209" t="s">
        <v>215</v>
      </c>
      <c r="G140" s="210" t="s">
        <v>123</v>
      </c>
      <c r="H140" s="211">
        <v>7</v>
      </c>
      <c r="I140" s="212"/>
      <c r="J140" s="213">
        <f>ROUND(I140*H140,2)</f>
        <v>0</v>
      </c>
      <c r="K140" s="214"/>
      <c r="L140" s="46"/>
      <c r="M140" s="215" t="s">
        <v>19</v>
      </c>
      <c r="N140" s="216" t="s">
        <v>44</v>
      </c>
      <c r="O140" s="86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124</v>
      </c>
      <c r="AT140" s="219" t="s">
        <v>120</v>
      </c>
      <c r="AU140" s="219" t="s">
        <v>83</v>
      </c>
      <c r="AY140" s="19" t="s">
        <v>118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9" t="s">
        <v>81</v>
      </c>
      <c r="BK140" s="220">
        <f>ROUND(I140*H140,2)</f>
        <v>0</v>
      </c>
      <c r="BL140" s="19" t="s">
        <v>124</v>
      </c>
      <c r="BM140" s="219" t="s">
        <v>216</v>
      </c>
    </row>
    <row r="141" s="2" customFormat="1">
      <c r="A141" s="40"/>
      <c r="B141" s="41"/>
      <c r="C141" s="42"/>
      <c r="D141" s="221" t="s">
        <v>126</v>
      </c>
      <c r="E141" s="42"/>
      <c r="F141" s="222" t="s">
        <v>217</v>
      </c>
      <c r="G141" s="42"/>
      <c r="H141" s="42"/>
      <c r="I141" s="223"/>
      <c r="J141" s="42"/>
      <c r="K141" s="42"/>
      <c r="L141" s="46"/>
      <c r="M141" s="224"/>
      <c r="N141" s="225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126</v>
      </c>
      <c r="AU141" s="19" t="s">
        <v>83</v>
      </c>
    </row>
    <row r="142" s="2" customFormat="1" ht="16.5" customHeight="1">
      <c r="A142" s="40"/>
      <c r="B142" s="41"/>
      <c r="C142" s="260" t="s">
        <v>218</v>
      </c>
      <c r="D142" s="260" t="s">
        <v>219</v>
      </c>
      <c r="E142" s="261" t="s">
        <v>220</v>
      </c>
      <c r="F142" s="262" t="s">
        <v>221</v>
      </c>
      <c r="G142" s="263" t="s">
        <v>222</v>
      </c>
      <c r="H142" s="264">
        <v>0.14000000000000001</v>
      </c>
      <c r="I142" s="265"/>
      <c r="J142" s="266">
        <f>ROUND(I142*H142,2)</f>
        <v>0</v>
      </c>
      <c r="K142" s="267"/>
      <c r="L142" s="268"/>
      <c r="M142" s="269" t="s">
        <v>19</v>
      </c>
      <c r="N142" s="270" t="s">
        <v>44</v>
      </c>
      <c r="O142" s="86"/>
      <c r="P142" s="217">
        <f>O142*H142</f>
        <v>0</v>
      </c>
      <c r="Q142" s="217">
        <v>0.001</v>
      </c>
      <c r="R142" s="217">
        <f>Q142*H142</f>
        <v>0.00014000000000000002</v>
      </c>
      <c r="S142" s="217">
        <v>0</v>
      </c>
      <c r="T142" s="21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9" t="s">
        <v>78</v>
      </c>
      <c r="AT142" s="219" t="s">
        <v>219</v>
      </c>
      <c r="AU142" s="219" t="s">
        <v>83</v>
      </c>
      <c r="AY142" s="19" t="s">
        <v>118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9" t="s">
        <v>81</v>
      </c>
      <c r="BK142" s="220">
        <f>ROUND(I142*H142,2)</f>
        <v>0</v>
      </c>
      <c r="BL142" s="19" t="s">
        <v>124</v>
      </c>
      <c r="BM142" s="219" t="s">
        <v>223</v>
      </c>
    </row>
    <row r="143" s="13" customFormat="1">
      <c r="A143" s="13"/>
      <c r="B143" s="226"/>
      <c r="C143" s="227"/>
      <c r="D143" s="228" t="s">
        <v>128</v>
      </c>
      <c r="E143" s="227"/>
      <c r="F143" s="230" t="s">
        <v>224</v>
      </c>
      <c r="G143" s="227"/>
      <c r="H143" s="231">
        <v>0.14000000000000001</v>
      </c>
      <c r="I143" s="232"/>
      <c r="J143" s="227"/>
      <c r="K143" s="227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128</v>
      </c>
      <c r="AU143" s="237" t="s">
        <v>83</v>
      </c>
      <c r="AV143" s="13" t="s">
        <v>83</v>
      </c>
      <c r="AW143" s="13" t="s">
        <v>4</v>
      </c>
      <c r="AX143" s="13" t="s">
        <v>81</v>
      </c>
      <c r="AY143" s="237" t="s">
        <v>118</v>
      </c>
    </row>
    <row r="144" s="12" customFormat="1" ht="22.8" customHeight="1">
      <c r="A144" s="12"/>
      <c r="B144" s="191"/>
      <c r="C144" s="192"/>
      <c r="D144" s="193" t="s">
        <v>72</v>
      </c>
      <c r="E144" s="205" t="s">
        <v>148</v>
      </c>
      <c r="F144" s="205" t="s">
        <v>225</v>
      </c>
      <c r="G144" s="192"/>
      <c r="H144" s="192"/>
      <c r="I144" s="195"/>
      <c r="J144" s="206">
        <f>BK144</f>
        <v>0</v>
      </c>
      <c r="K144" s="192"/>
      <c r="L144" s="197"/>
      <c r="M144" s="198"/>
      <c r="N144" s="199"/>
      <c r="O144" s="199"/>
      <c r="P144" s="200">
        <f>SUM(P145:P163)</f>
        <v>0</v>
      </c>
      <c r="Q144" s="199"/>
      <c r="R144" s="200">
        <f>SUM(R145:R163)</f>
        <v>16.22973</v>
      </c>
      <c r="S144" s="199"/>
      <c r="T144" s="201">
        <f>SUM(T145:T163)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2" t="s">
        <v>81</v>
      </c>
      <c r="AT144" s="203" t="s">
        <v>72</v>
      </c>
      <c r="AU144" s="203" t="s">
        <v>81</v>
      </c>
      <c r="AY144" s="202" t="s">
        <v>118</v>
      </c>
      <c r="BK144" s="204">
        <f>SUM(BK145:BK163)</f>
        <v>0</v>
      </c>
    </row>
    <row r="145" s="2" customFormat="1" ht="33" customHeight="1">
      <c r="A145" s="40"/>
      <c r="B145" s="41"/>
      <c r="C145" s="207" t="s">
        <v>226</v>
      </c>
      <c r="D145" s="207" t="s">
        <v>120</v>
      </c>
      <c r="E145" s="208" t="s">
        <v>227</v>
      </c>
      <c r="F145" s="209" t="s">
        <v>228</v>
      </c>
      <c r="G145" s="210" t="s">
        <v>123</v>
      </c>
      <c r="H145" s="211">
        <v>8.7400000000000002</v>
      </c>
      <c r="I145" s="212"/>
      <c r="J145" s="213">
        <f>ROUND(I145*H145,2)</f>
        <v>0</v>
      </c>
      <c r="K145" s="214"/>
      <c r="L145" s="46"/>
      <c r="M145" s="215" t="s">
        <v>19</v>
      </c>
      <c r="N145" s="216" t="s">
        <v>44</v>
      </c>
      <c r="O145" s="86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9" t="s">
        <v>124</v>
      </c>
      <c r="AT145" s="219" t="s">
        <v>120</v>
      </c>
      <c r="AU145" s="219" t="s">
        <v>83</v>
      </c>
      <c r="AY145" s="19" t="s">
        <v>118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9" t="s">
        <v>81</v>
      </c>
      <c r="BK145" s="220">
        <f>ROUND(I145*H145,2)</f>
        <v>0</v>
      </c>
      <c r="BL145" s="19" t="s">
        <v>124</v>
      </c>
      <c r="BM145" s="219" t="s">
        <v>229</v>
      </c>
    </row>
    <row r="146" s="2" customFormat="1">
      <c r="A146" s="40"/>
      <c r="B146" s="41"/>
      <c r="C146" s="42"/>
      <c r="D146" s="221" t="s">
        <v>126</v>
      </c>
      <c r="E146" s="42"/>
      <c r="F146" s="222" t="s">
        <v>230</v>
      </c>
      <c r="G146" s="42"/>
      <c r="H146" s="42"/>
      <c r="I146" s="223"/>
      <c r="J146" s="42"/>
      <c r="K146" s="42"/>
      <c r="L146" s="46"/>
      <c r="M146" s="224"/>
      <c r="N146" s="22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126</v>
      </c>
      <c r="AU146" s="19" t="s">
        <v>83</v>
      </c>
    </row>
    <row r="147" s="2" customFormat="1" ht="33" customHeight="1">
      <c r="A147" s="40"/>
      <c r="B147" s="41"/>
      <c r="C147" s="207" t="s">
        <v>231</v>
      </c>
      <c r="D147" s="207" t="s">
        <v>120</v>
      </c>
      <c r="E147" s="208" t="s">
        <v>232</v>
      </c>
      <c r="F147" s="209" t="s">
        <v>233</v>
      </c>
      <c r="G147" s="210" t="s">
        <v>123</v>
      </c>
      <c r="H147" s="211">
        <v>18.699999999999999</v>
      </c>
      <c r="I147" s="212"/>
      <c r="J147" s="213">
        <f>ROUND(I147*H147,2)</f>
        <v>0</v>
      </c>
      <c r="K147" s="214"/>
      <c r="L147" s="46"/>
      <c r="M147" s="215" t="s">
        <v>19</v>
      </c>
      <c r="N147" s="216" t="s">
        <v>44</v>
      </c>
      <c r="O147" s="86"/>
      <c r="P147" s="217">
        <f>O147*H147</f>
        <v>0</v>
      </c>
      <c r="Q147" s="217">
        <v>0.57499999999999996</v>
      </c>
      <c r="R147" s="217">
        <f>Q147*H147</f>
        <v>10.7525</v>
      </c>
      <c r="S147" s="217">
        <v>0</v>
      </c>
      <c r="T147" s="21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9" t="s">
        <v>124</v>
      </c>
      <c r="AT147" s="219" t="s">
        <v>120</v>
      </c>
      <c r="AU147" s="219" t="s">
        <v>83</v>
      </c>
      <c r="AY147" s="19" t="s">
        <v>118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9" t="s">
        <v>81</v>
      </c>
      <c r="BK147" s="220">
        <f>ROUND(I147*H147,2)</f>
        <v>0</v>
      </c>
      <c r="BL147" s="19" t="s">
        <v>124</v>
      </c>
      <c r="BM147" s="219" t="s">
        <v>234</v>
      </c>
    </row>
    <row r="148" s="2" customFormat="1">
      <c r="A148" s="40"/>
      <c r="B148" s="41"/>
      <c r="C148" s="42"/>
      <c r="D148" s="221" t="s">
        <v>126</v>
      </c>
      <c r="E148" s="42"/>
      <c r="F148" s="222" t="s">
        <v>235</v>
      </c>
      <c r="G148" s="42"/>
      <c r="H148" s="42"/>
      <c r="I148" s="223"/>
      <c r="J148" s="42"/>
      <c r="K148" s="42"/>
      <c r="L148" s="46"/>
      <c r="M148" s="224"/>
      <c r="N148" s="22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126</v>
      </c>
      <c r="AU148" s="19" t="s">
        <v>83</v>
      </c>
    </row>
    <row r="149" s="2" customFormat="1" ht="37.8" customHeight="1">
      <c r="A149" s="40"/>
      <c r="B149" s="41"/>
      <c r="C149" s="207" t="s">
        <v>236</v>
      </c>
      <c r="D149" s="207" t="s">
        <v>120</v>
      </c>
      <c r="E149" s="208" t="s">
        <v>237</v>
      </c>
      <c r="F149" s="209" t="s">
        <v>238</v>
      </c>
      <c r="G149" s="210" t="s">
        <v>123</v>
      </c>
      <c r="H149" s="211">
        <v>8.7400000000000002</v>
      </c>
      <c r="I149" s="212"/>
      <c r="J149" s="213">
        <f>ROUND(I149*H149,2)</f>
        <v>0</v>
      </c>
      <c r="K149" s="214"/>
      <c r="L149" s="46"/>
      <c r="M149" s="215" t="s">
        <v>19</v>
      </c>
      <c r="N149" s="216" t="s">
        <v>44</v>
      </c>
      <c r="O149" s="86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124</v>
      </c>
      <c r="AT149" s="219" t="s">
        <v>120</v>
      </c>
      <c r="AU149" s="219" t="s">
        <v>83</v>
      </c>
      <c r="AY149" s="19" t="s">
        <v>118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81</v>
      </c>
      <c r="BK149" s="220">
        <f>ROUND(I149*H149,2)</f>
        <v>0</v>
      </c>
      <c r="BL149" s="19" t="s">
        <v>124</v>
      </c>
      <c r="BM149" s="219" t="s">
        <v>239</v>
      </c>
    </row>
    <row r="150" s="2" customFormat="1">
      <c r="A150" s="40"/>
      <c r="B150" s="41"/>
      <c r="C150" s="42"/>
      <c r="D150" s="221" t="s">
        <v>126</v>
      </c>
      <c r="E150" s="42"/>
      <c r="F150" s="222" t="s">
        <v>240</v>
      </c>
      <c r="G150" s="42"/>
      <c r="H150" s="42"/>
      <c r="I150" s="223"/>
      <c r="J150" s="42"/>
      <c r="K150" s="42"/>
      <c r="L150" s="46"/>
      <c r="M150" s="224"/>
      <c r="N150" s="22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126</v>
      </c>
      <c r="AU150" s="19" t="s">
        <v>83</v>
      </c>
    </row>
    <row r="151" s="2" customFormat="1" ht="49.05" customHeight="1">
      <c r="A151" s="40"/>
      <c r="B151" s="41"/>
      <c r="C151" s="207" t="s">
        <v>241</v>
      </c>
      <c r="D151" s="207" t="s">
        <v>120</v>
      </c>
      <c r="E151" s="208" t="s">
        <v>242</v>
      </c>
      <c r="F151" s="209" t="s">
        <v>243</v>
      </c>
      <c r="G151" s="210" t="s">
        <v>123</v>
      </c>
      <c r="H151" s="211">
        <v>8.7400000000000002</v>
      </c>
      <c r="I151" s="212"/>
      <c r="J151" s="213">
        <f>ROUND(I151*H151,2)</f>
        <v>0</v>
      </c>
      <c r="K151" s="214"/>
      <c r="L151" s="46"/>
      <c r="M151" s="215" t="s">
        <v>19</v>
      </c>
      <c r="N151" s="216" t="s">
        <v>44</v>
      </c>
      <c r="O151" s="86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9" t="s">
        <v>124</v>
      </c>
      <c r="AT151" s="219" t="s">
        <v>120</v>
      </c>
      <c r="AU151" s="219" t="s">
        <v>83</v>
      </c>
      <c r="AY151" s="19" t="s">
        <v>118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9" t="s">
        <v>81</v>
      </c>
      <c r="BK151" s="220">
        <f>ROUND(I151*H151,2)</f>
        <v>0</v>
      </c>
      <c r="BL151" s="19" t="s">
        <v>124</v>
      </c>
      <c r="BM151" s="219" t="s">
        <v>244</v>
      </c>
    </row>
    <row r="152" s="2" customFormat="1">
      <c r="A152" s="40"/>
      <c r="B152" s="41"/>
      <c r="C152" s="42"/>
      <c r="D152" s="221" t="s">
        <v>126</v>
      </c>
      <c r="E152" s="42"/>
      <c r="F152" s="222" t="s">
        <v>245</v>
      </c>
      <c r="G152" s="42"/>
      <c r="H152" s="42"/>
      <c r="I152" s="223"/>
      <c r="J152" s="42"/>
      <c r="K152" s="42"/>
      <c r="L152" s="46"/>
      <c r="M152" s="224"/>
      <c r="N152" s="225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126</v>
      </c>
      <c r="AU152" s="19" t="s">
        <v>83</v>
      </c>
    </row>
    <row r="153" s="2" customFormat="1" ht="24.15" customHeight="1">
      <c r="A153" s="40"/>
      <c r="B153" s="41"/>
      <c r="C153" s="207" t="s">
        <v>7</v>
      </c>
      <c r="D153" s="207" t="s">
        <v>120</v>
      </c>
      <c r="E153" s="208" t="s">
        <v>246</v>
      </c>
      <c r="F153" s="209" t="s">
        <v>247</v>
      </c>
      <c r="G153" s="210" t="s">
        <v>123</v>
      </c>
      <c r="H153" s="211">
        <v>8.7400000000000002</v>
      </c>
      <c r="I153" s="212"/>
      <c r="J153" s="213">
        <f>ROUND(I153*H153,2)</f>
        <v>0</v>
      </c>
      <c r="K153" s="214"/>
      <c r="L153" s="46"/>
      <c r="M153" s="215" t="s">
        <v>19</v>
      </c>
      <c r="N153" s="216" t="s">
        <v>44</v>
      </c>
      <c r="O153" s="86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124</v>
      </c>
      <c r="AT153" s="219" t="s">
        <v>120</v>
      </c>
      <c r="AU153" s="219" t="s">
        <v>83</v>
      </c>
      <c r="AY153" s="19" t="s">
        <v>118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9" t="s">
        <v>81</v>
      </c>
      <c r="BK153" s="220">
        <f>ROUND(I153*H153,2)</f>
        <v>0</v>
      </c>
      <c r="BL153" s="19" t="s">
        <v>124</v>
      </c>
      <c r="BM153" s="219" t="s">
        <v>248</v>
      </c>
    </row>
    <row r="154" s="2" customFormat="1">
      <c r="A154" s="40"/>
      <c r="B154" s="41"/>
      <c r="C154" s="42"/>
      <c r="D154" s="221" t="s">
        <v>126</v>
      </c>
      <c r="E154" s="42"/>
      <c r="F154" s="222" t="s">
        <v>249</v>
      </c>
      <c r="G154" s="42"/>
      <c r="H154" s="42"/>
      <c r="I154" s="223"/>
      <c r="J154" s="42"/>
      <c r="K154" s="42"/>
      <c r="L154" s="46"/>
      <c r="M154" s="224"/>
      <c r="N154" s="22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126</v>
      </c>
      <c r="AU154" s="19" t="s">
        <v>83</v>
      </c>
    </row>
    <row r="155" s="2" customFormat="1" ht="24.15" customHeight="1">
      <c r="A155" s="40"/>
      <c r="B155" s="41"/>
      <c r="C155" s="207" t="s">
        <v>250</v>
      </c>
      <c r="D155" s="207" t="s">
        <v>120</v>
      </c>
      <c r="E155" s="208" t="s">
        <v>251</v>
      </c>
      <c r="F155" s="209" t="s">
        <v>252</v>
      </c>
      <c r="G155" s="210" t="s">
        <v>123</v>
      </c>
      <c r="H155" s="211">
        <v>8.7400000000000002</v>
      </c>
      <c r="I155" s="212"/>
      <c r="J155" s="213">
        <f>ROUND(I155*H155,2)</f>
        <v>0</v>
      </c>
      <c r="K155" s="214"/>
      <c r="L155" s="46"/>
      <c r="M155" s="215" t="s">
        <v>19</v>
      </c>
      <c r="N155" s="216" t="s">
        <v>44</v>
      </c>
      <c r="O155" s="86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9" t="s">
        <v>124</v>
      </c>
      <c r="AT155" s="219" t="s">
        <v>120</v>
      </c>
      <c r="AU155" s="219" t="s">
        <v>83</v>
      </c>
      <c r="AY155" s="19" t="s">
        <v>118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9" t="s">
        <v>81</v>
      </c>
      <c r="BK155" s="220">
        <f>ROUND(I155*H155,2)</f>
        <v>0</v>
      </c>
      <c r="BL155" s="19" t="s">
        <v>124</v>
      </c>
      <c r="BM155" s="219" t="s">
        <v>253</v>
      </c>
    </row>
    <row r="156" s="2" customFormat="1">
      <c r="A156" s="40"/>
      <c r="B156" s="41"/>
      <c r="C156" s="42"/>
      <c r="D156" s="221" t="s">
        <v>126</v>
      </c>
      <c r="E156" s="42"/>
      <c r="F156" s="222" t="s">
        <v>254</v>
      </c>
      <c r="G156" s="42"/>
      <c r="H156" s="42"/>
      <c r="I156" s="223"/>
      <c r="J156" s="42"/>
      <c r="K156" s="42"/>
      <c r="L156" s="46"/>
      <c r="M156" s="224"/>
      <c r="N156" s="225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126</v>
      </c>
      <c r="AU156" s="19" t="s">
        <v>83</v>
      </c>
    </row>
    <row r="157" s="2" customFormat="1" ht="44.25" customHeight="1">
      <c r="A157" s="40"/>
      <c r="B157" s="41"/>
      <c r="C157" s="207" t="s">
        <v>255</v>
      </c>
      <c r="D157" s="207" t="s">
        <v>120</v>
      </c>
      <c r="E157" s="208" t="s">
        <v>256</v>
      </c>
      <c r="F157" s="209" t="s">
        <v>257</v>
      </c>
      <c r="G157" s="210" t="s">
        <v>123</v>
      </c>
      <c r="H157" s="211">
        <v>8.7400000000000002</v>
      </c>
      <c r="I157" s="212"/>
      <c r="J157" s="213">
        <f>ROUND(I157*H157,2)</f>
        <v>0</v>
      </c>
      <c r="K157" s="214"/>
      <c r="L157" s="46"/>
      <c r="M157" s="215" t="s">
        <v>19</v>
      </c>
      <c r="N157" s="216" t="s">
        <v>44</v>
      </c>
      <c r="O157" s="86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9" t="s">
        <v>124</v>
      </c>
      <c r="AT157" s="219" t="s">
        <v>120</v>
      </c>
      <c r="AU157" s="219" t="s">
        <v>83</v>
      </c>
      <c r="AY157" s="19" t="s">
        <v>118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9" t="s">
        <v>81</v>
      </c>
      <c r="BK157" s="220">
        <f>ROUND(I157*H157,2)</f>
        <v>0</v>
      </c>
      <c r="BL157" s="19" t="s">
        <v>124</v>
      </c>
      <c r="BM157" s="219" t="s">
        <v>258</v>
      </c>
    </row>
    <row r="158" s="2" customFormat="1">
      <c r="A158" s="40"/>
      <c r="B158" s="41"/>
      <c r="C158" s="42"/>
      <c r="D158" s="221" t="s">
        <v>126</v>
      </c>
      <c r="E158" s="42"/>
      <c r="F158" s="222" t="s">
        <v>259</v>
      </c>
      <c r="G158" s="42"/>
      <c r="H158" s="42"/>
      <c r="I158" s="223"/>
      <c r="J158" s="42"/>
      <c r="K158" s="42"/>
      <c r="L158" s="46"/>
      <c r="M158" s="224"/>
      <c r="N158" s="225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126</v>
      </c>
      <c r="AU158" s="19" t="s">
        <v>83</v>
      </c>
    </row>
    <row r="159" s="2" customFormat="1" ht="78" customHeight="1">
      <c r="A159" s="40"/>
      <c r="B159" s="41"/>
      <c r="C159" s="207" t="s">
        <v>260</v>
      </c>
      <c r="D159" s="207" t="s">
        <v>120</v>
      </c>
      <c r="E159" s="208" t="s">
        <v>261</v>
      </c>
      <c r="F159" s="209" t="s">
        <v>262</v>
      </c>
      <c r="G159" s="210" t="s">
        <v>123</v>
      </c>
      <c r="H159" s="211">
        <v>18.699999999999999</v>
      </c>
      <c r="I159" s="212"/>
      <c r="J159" s="213">
        <f>ROUND(I159*H159,2)</f>
        <v>0</v>
      </c>
      <c r="K159" s="214"/>
      <c r="L159" s="46"/>
      <c r="M159" s="215" t="s">
        <v>19</v>
      </c>
      <c r="N159" s="216" t="s">
        <v>44</v>
      </c>
      <c r="O159" s="86"/>
      <c r="P159" s="217">
        <f>O159*H159</f>
        <v>0</v>
      </c>
      <c r="Q159" s="217">
        <v>0.11162</v>
      </c>
      <c r="R159" s="217">
        <f>Q159*H159</f>
        <v>2.087294</v>
      </c>
      <c r="S159" s="217">
        <v>0</v>
      </c>
      <c r="T159" s="21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9" t="s">
        <v>124</v>
      </c>
      <c r="AT159" s="219" t="s">
        <v>120</v>
      </c>
      <c r="AU159" s="219" t="s">
        <v>83</v>
      </c>
      <c r="AY159" s="19" t="s">
        <v>118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9" t="s">
        <v>81</v>
      </c>
      <c r="BK159" s="220">
        <f>ROUND(I159*H159,2)</f>
        <v>0</v>
      </c>
      <c r="BL159" s="19" t="s">
        <v>124</v>
      </c>
      <c r="BM159" s="219" t="s">
        <v>263</v>
      </c>
    </row>
    <row r="160" s="2" customFormat="1">
      <c r="A160" s="40"/>
      <c r="B160" s="41"/>
      <c r="C160" s="42"/>
      <c r="D160" s="221" t="s">
        <v>126</v>
      </c>
      <c r="E160" s="42"/>
      <c r="F160" s="222" t="s">
        <v>264</v>
      </c>
      <c r="G160" s="42"/>
      <c r="H160" s="42"/>
      <c r="I160" s="223"/>
      <c r="J160" s="42"/>
      <c r="K160" s="42"/>
      <c r="L160" s="46"/>
      <c r="M160" s="224"/>
      <c r="N160" s="22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126</v>
      </c>
      <c r="AU160" s="19" t="s">
        <v>83</v>
      </c>
    </row>
    <row r="161" s="13" customFormat="1">
      <c r="A161" s="13"/>
      <c r="B161" s="226"/>
      <c r="C161" s="227"/>
      <c r="D161" s="228" t="s">
        <v>128</v>
      </c>
      <c r="E161" s="229" t="s">
        <v>19</v>
      </c>
      <c r="F161" s="230" t="s">
        <v>265</v>
      </c>
      <c r="G161" s="227"/>
      <c r="H161" s="231">
        <v>18.699999999999999</v>
      </c>
      <c r="I161" s="232"/>
      <c r="J161" s="227"/>
      <c r="K161" s="227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128</v>
      </c>
      <c r="AU161" s="237" t="s">
        <v>83</v>
      </c>
      <c r="AV161" s="13" t="s">
        <v>83</v>
      </c>
      <c r="AW161" s="13" t="s">
        <v>35</v>
      </c>
      <c r="AX161" s="13" t="s">
        <v>81</v>
      </c>
      <c r="AY161" s="237" t="s">
        <v>118</v>
      </c>
    </row>
    <row r="162" s="2" customFormat="1" ht="24.15" customHeight="1">
      <c r="A162" s="40"/>
      <c r="B162" s="41"/>
      <c r="C162" s="260" t="s">
        <v>266</v>
      </c>
      <c r="D162" s="260" t="s">
        <v>219</v>
      </c>
      <c r="E162" s="261" t="s">
        <v>267</v>
      </c>
      <c r="F162" s="262" t="s">
        <v>268</v>
      </c>
      <c r="G162" s="263" t="s">
        <v>123</v>
      </c>
      <c r="H162" s="264">
        <v>19.260999999999999</v>
      </c>
      <c r="I162" s="265"/>
      <c r="J162" s="266">
        <f>ROUND(I162*H162,2)</f>
        <v>0</v>
      </c>
      <c r="K162" s="267"/>
      <c r="L162" s="268"/>
      <c r="M162" s="269" t="s">
        <v>19</v>
      </c>
      <c r="N162" s="270" t="s">
        <v>44</v>
      </c>
      <c r="O162" s="86"/>
      <c r="P162" s="217">
        <f>O162*H162</f>
        <v>0</v>
      </c>
      <c r="Q162" s="217">
        <v>0.17599999999999999</v>
      </c>
      <c r="R162" s="217">
        <f>Q162*H162</f>
        <v>3.3899359999999996</v>
      </c>
      <c r="S162" s="217">
        <v>0</v>
      </c>
      <c r="T162" s="21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9" t="s">
        <v>78</v>
      </c>
      <c r="AT162" s="219" t="s">
        <v>219</v>
      </c>
      <c r="AU162" s="219" t="s">
        <v>83</v>
      </c>
      <c r="AY162" s="19" t="s">
        <v>118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9" t="s">
        <v>81</v>
      </c>
      <c r="BK162" s="220">
        <f>ROUND(I162*H162,2)</f>
        <v>0</v>
      </c>
      <c r="BL162" s="19" t="s">
        <v>124</v>
      </c>
      <c r="BM162" s="219" t="s">
        <v>269</v>
      </c>
    </row>
    <row r="163" s="13" customFormat="1">
      <c r="A163" s="13"/>
      <c r="B163" s="226"/>
      <c r="C163" s="227"/>
      <c r="D163" s="228" t="s">
        <v>128</v>
      </c>
      <c r="E163" s="227"/>
      <c r="F163" s="230" t="s">
        <v>270</v>
      </c>
      <c r="G163" s="227"/>
      <c r="H163" s="231">
        <v>19.260999999999999</v>
      </c>
      <c r="I163" s="232"/>
      <c r="J163" s="227"/>
      <c r="K163" s="227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128</v>
      </c>
      <c r="AU163" s="237" t="s">
        <v>83</v>
      </c>
      <c r="AV163" s="13" t="s">
        <v>83</v>
      </c>
      <c r="AW163" s="13" t="s">
        <v>4</v>
      </c>
      <c r="AX163" s="13" t="s">
        <v>81</v>
      </c>
      <c r="AY163" s="237" t="s">
        <v>118</v>
      </c>
    </row>
    <row r="164" s="12" customFormat="1" ht="22.8" customHeight="1">
      <c r="A164" s="12"/>
      <c r="B164" s="191"/>
      <c r="C164" s="192"/>
      <c r="D164" s="193" t="s">
        <v>72</v>
      </c>
      <c r="E164" s="205" t="s">
        <v>78</v>
      </c>
      <c r="F164" s="205" t="s">
        <v>271</v>
      </c>
      <c r="G164" s="192"/>
      <c r="H164" s="192"/>
      <c r="I164" s="195"/>
      <c r="J164" s="206">
        <f>BK164</f>
        <v>0</v>
      </c>
      <c r="K164" s="192"/>
      <c r="L164" s="197"/>
      <c r="M164" s="198"/>
      <c r="N164" s="199"/>
      <c r="O164" s="199"/>
      <c r="P164" s="200">
        <f>SUM(P165:P166)</f>
        <v>0</v>
      </c>
      <c r="Q164" s="199"/>
      <c r="R164" s="200">
        <f>SUM(R165:R166)</f>
        <v>0.53325999999999996</v>
      </c>
      <c r="S164" s="199"/>
      <c r="T164" s="201">
        <f>SUM(T165:T166)</f>
        <v>0.29999999999999999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2" t="s">
        <v>81</v>
      </c>
      <c r="AT164" s="203" t="s">
        <v>72</v>
      </c>
      <c r="AU164" s="203" t="s">
        <v>81</v>
      </c>
      <c r="AY164" s="202" t="s">
        <v>118</v>
      </c>
      <c r="BK164" s="204">
        <f>SUM(BK165:BK166)</f>
        <v>0</v>
      </c>
    </row>
    <row r="165" s="2" customFormat="1" ht="37.8" customHeight="1">
      <c r="A165" s="40"/>
      <c r="B165" s="41"/>
      <c r="C165" s="207" t="s">
        <v>272</v>
      </c>
      <c r="D165" s="207" t="s">
        <v>120</v>
      </c>
      <c r="E165" s="208" t="s">
        <v>273</v>
      </c>
      <c r="F165" s="209" t="s">
        <v>274</v>
      </c>
      <c r="G165" s="210" t="s">
        <v>275</v>
      </c>
      <c r="H165" s="211">
        <v>1</v>
      </c>
      <c r="I165" s="212"/>
      <c r="J165" s="213">
        <f>ROUND(I165*H165,2)</f>
        <v>0</v>
      </c>
      <c r="K165" s="214"/>
      <c r="L165" s="46"/>
      <c r="M165" s="215" t="s">
        <v>19</v>
      </c>
      <c r="N165" s="216" t="s">
        <v>44</v>
      </c>
      <c r="O165" s="86"/>
      <c r="P165" s="217">
        <f>O165*H165</f>
        <v>0</v>
      </c>
      <c r="Q165" s="217">
        <v>0.53325999999999996</v>
      </c>
      <c r="R165" s="217">
        <f>Q165*H165</f>
        <v>0.53325999999999996</v>
      </c>
      <c r="S165" s="217">
        <v>0.29999999999999999</v>
      </c>
      <c r="T165" s="218">
        <f>S165*H165</f>
        <v>0.29999999999999999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9" t="s">
        <v>124</v>
      </c>
      <c r="AT165" s="219" t="s">
        <v>120</v>
      </c>
      <c r="AU165" s="219" t="s">
        <v>83</v>
      </c>
      <c r="AY165" s="19" t="s">
        <v>118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9" t="s">
        <v>81</v>
      </c>
      <c r="BK165" s="220">
        <f>ROUND(I165*H165,2)</f>
        <v>0</v>
      </c>
      <c r="BL165" s="19" t="s">
        <v>124</v>
      </c>
      <c r="BM165" s="219" t="s">
        <v>276</v>
      </c>
    </row>
    <row r="166" s="2" customFormat="1">
      <c r="A166" s="40"/>
      <c r="B166" s="41"/>
      <c r="C166" s="42"/>
      <c r="D166" s="221" t="s">
        <v>126</v>
      </c>
      <c r="E166" s="42"/>
      <c r="F166" s="222" t="s">
        <v>277</v>
      </c>
      <c r="G166" s="42"/>
      <c r="H166" s="42"/>
      <c r="I166" s="223"/>
      <c r="J166" s="42"/>
      <c r="K166" s="42"/>
      <c r="L166" s="46"/>
      <c r="M166" s="224"/>
      <c r="N166" s="22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126</v>
      </c>
      <c r="AU166" s="19" t="s">
        <v>83</v>
      </c>
    </row>
    <row r="167" s="12" customFormat="1" ht="22.8" customHeight="1">
      <c r="A167" s="12"/>
      <c r="B167" s="191"/>
      <c r="C167" s="192"/>
      <c r="D167" s="193" t="s">
        <v>72</v>
      </c>
      <c r="E167" s="205" t="s">
        <v>174</v>
      </c>
      <c r="F167" s="205" t="s">
        <v>278</v>
      </c>
      <c r="G167" s="192"/>
      <c r="H167" s="192"/>
      <c r="I167" s="195"/>
      <c r="J167" s="206">
        <f>BK167</f>
        <v>0</v>
      </c>
      <c r="K167" s="192"/>
      <c r="L167" s="197"/>
      <c r="M167" s="198"/>
      <c r="N167" s="199"/>
      <c r="O167" s="199"/>
      <c r="P167" s="200">
        <f>SUM(P168:P202)</f>
        <v>0</v>
      </c>
      <c r="Q167" s="199"/>
      <c r="R167" s="200">
        <f>SUM(R168:R202)</f>
        <v>5.2389830000000002</v>
      </c>
      <c r="S167" s="199"/>
      <c r="T167" s="201">
        <f>SUM(T168:T202)</f>
        <v>0.17010000000000003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2" t="s">
        <v>81</v>
      </c>
      <c r="AT167" s="203" t="s">
        <v>72</v>
      </c>
      <c r="AU167" s="203" t="s">
        <v>81</v>
      </c>
      <c r="AY167" s="202" t="s">
        <v>118</v>
      </c>
      <c r="BK167" s="204">
        <f>SUM(BK168:BK202)</f>
        <v>0</v>
      </c>
    </row>
    <row r="168" s="2" customFormat="1" ht="16.5" customHeight="1">
      <c r="A168" s="40"/>
      <c r="B168" s="41"/>
      <c r="C168" s="207" t="s">
        <v>279</v>
      </c>
      <c r="D168" s="207" t="s">
        <v>120</v>
      </c>
      <c r="E168" s="208" t="s">
        <v>280</v>
      </c>
      <c r="F168" s="209" t="s">
        <v>281</v>
      </c>
      <c r="G168" s="210" t="s">
        <v>275</v>
      </c>
      <c r="H168" s="211">
        <v>10</v>
      </c>
      <c r="I168" s="212"/>
      <c r="J168" s="213">
        <f>ROUND(I168*H168,2)</f>
        <v>0</v>
      </c>
      <c r="K168" s="214"/>
      <c r="L168" s="46"/>
      <c r="M168" s="215" t="s">
        <v>19</v>
      </c>
      <c r="N168" s="216" t="s">
        <v>44</v>
      </c>
      <c r="O168" s="86"/>
      <c r="P168" s="217">
        <f>O168*H168</f>
        <v>0</v>
      </c>
      <c r="Q168" s="217">
        <v>0.0030000000000000001</v>
      </c>
      <c r="R168" s="217">
        <f>Q168*H168</f>
        <v>0.029999999999999999</v>
      </c>
      <c r="S168" s="217">
        <v>0</v>
      </c>
      <c r="T168" s="218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9" t="s">
        <v>124</v>
      </c>
      <c r="AT168" s="219" t="s">
        <v>120</v>
      </c>
      <c r="AU168" s="219" t="s">
        <v>83</v>
      </c>
      <c r="AY168" s="19" t="s">
        <v>118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9" t="s">
        <v>81</v>
      </c>
      <c r="BK168" s="220">
        <f>ROUND(I168*H168,2)</f>
        <v>0</v>
      </c>
      <c r="BL168" s="19" t="s">
        <v>124</v>
      </c>
      <c r="BM168" s="219" t="s">
        <v>282</v>
      </c>
    </row>
    <row r="169" s="2" customFormat="1">
      <c r="A169" s="40"/>
      <c r="B169" s="41"/>
      <c r="C169" s="42"/>
      <c r="D169" s="221" t="s">
        <v>126</v>
      </c>
      <c r="E169" s="42"/>
      <c r="F169" s="222" t="s">
        <v>283</v>
      </c>
      <c r="G169" s="42"/>
      <c r="H169" s="42"/>
      <c r="I169" s="223"/>
      <c r="J169" s="42"/>
      <c r="K169" s="42"/>
      <c r="L169" s="46"/>
      <c r="M169" s="224"/>
      <c r="N169" s="225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126</v>
      </c>
      <c r="AU169" s="19" t="s">
        <v>83</v>
      </c>
    </row>
    <row r="170" s="2" customFormat="1" ht="16.5" customHeight="1">
      <c r="A170" s="40"/>
      <c r="B170" s="41"/>
      <c r="C170" s="260" t="s">
        <v>284</v>
      </c>
      <c r="D170" s="260" t="s">
        <v>219</v>
      </c>
      <c r="E170" s="261" t="s">
        <v>285</v>
      </c>
      <c r="F170" s="262" t="s">
        <v>286</v>
      </c>
      <c r="G170" s="263" t="s">
        <v>275</v>
      </c>
      <c r="H170" s="264">
        <v>10</v>
      </c>
      <c r="I170" s="265"/>
      <c r="J170" s="266">
        <f>ROUND(I170*H170,2)</f>
        <v>0</v>
      </c>
      <c r="K170" s="267"/>
      <c r="L170" s="268"/>
      <c r="M170" s="269" t="s">
        <v>19</v>
      </c>
      <c r="N170" s="270" t="s">
        <v>44</v>
      </c>
      <c r="O170" s="86"/>
      <c r="P170" s="217">
        <f>O170*H170</f>
        <v>0</v>
      </c>
      <c r="Q170" s="217">
        <v>0.0061000000000000004</v>
      </c>
      <c r="R170" s="217">
        <f>Q170*H170</f>
        <v>0.061000000000000006</v>
      </c>
      <c r="S170" s="217">
        <v>0</v>
      </c>
      <c r="T170" s="21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9" t="s">
        <v>78</v>
      </c>
      <c r="AT170" s="219" t="s">
        <v>219</v>
      </c>
      <c r="AU170" s="219" t="s">
        <v>83</v>
      </c>
      <c r="AY170" s="19" t="s">
        <v>118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9" t="s">
        <v>81</v>
      </c>
      <c r="BK170" s="220">
        <f>ROUND(I170*H170,2)</f>
        <v>0</v>
      </c>
      <c r="BL170" s="19" t="s">
        <v>124</v>
      </c>
      <c r="BM170" s="219" t="s">
        <v>287</v>
      </c>
    </row>
    <row r="171" s="2" customFormat="1" ht="21.75" customHeight="1">
      <c r="A171" s="40"/>
      <c r="B171" s="41"/>
      <c r="C171" s="207" t="s">
        <v>288</v>
      </c>
      <c r="D171" s="207" t="s">
        <v>120</v>
      </c>
      <c r="E171" s="208" t="s">
        <v>289</v>
      </c>
      <c r="F171" s="209" t="s">
        <v>290</v>
      </c>
      <c r="G171" s="210" t="s">
        <v>275</v>
      </c>
      <c r="H171" s="211">
        <v>8</v>
      </c>
      <c r="I171" s="212"/>
      <c r="J171" s="213">
        <f>ROUND(I171*H171,2)</f>
        <v>0</v>
      </c>
      <c r="K171" s="214"/>
      <c r="L171" s="46"/>
      <c r="M171" s="215" t="s">
        <v>19</v>
      </c>
      <c r="N171" s="216" t="s">
        <v>44</v>
      </c>
      <c r="O171" s="86"/>
      <c r="P171" s="217">
        <f>O171*H171</f>
        <v>0</v>
      </c>
      <c r="Q171" s="217">
        <v>0.0044999999999999997</v>
      </c>
      <c r="R171" s="217">
        <f>Q171*H171</f>
        <v>0.035999999999999997</v>
      </c>
      <c r="S171" s="217">
        <v>0</v>
      </c>
      <c r="T171" s="21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9" t="s">
        <v>124</v>
      </c>
      <c r="AT171" s="219" t="s">
        <v>120</v>
      </c>
      <c r="AU171" s="219" t="s">
        <v>83</v>
      </c>
      <c r="AY171" s="19" t="s">
        <v>118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9" t="s">
        <v>81</v>
      </c>
      <c r="BK171" s="220">
        <f>ROUND(I171*H171,2)</f>
        <v>0</v>
      </c>
      <c r="BL171" s="19" t="s">
        <v>124</v>
      </c>
      <c r="BM171" s="219" t="s">
        <v>291</v>
      </c>
    </row>
    <row r="172" s="2" customFormat="1">
      <c r="A172" s="40"/>
      <c r="B172" s="41"/>
      <c r="C172" s="42"/>
      <c r="D172" s="221" t="s">
        <v>126</v>
      </c>
      <c r="E172" s="42"/>
      <c r="F172" s="222" t="s">
        <v>292</v>
      </c>
      <c r="G172" s="42"/>
      <c r="H172" s="42"/>
      <c r="I172" s="223"/>
      <c r="J172" s="42"/>
      <c r="K172" s="42"/>
      <c r="L172" s="46"/>
      <c r="M172" s="224"/>
      <c r="N172" s="225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126</v>
      </c>
      <c r="AU172" s="19" t="s">
        <v>83</v>
      </c>
    </row>
    <row r="173" s="2" customFormat="1" ht="16.5" customHeight="1">
      <c r="A173" s="40"/>
      <c r="B173" s="41"/>
      <c r="C173" s="260" t="s">
        <v>293</v>
      </c>
      <c r="D173" s="260" t="s">
        <v>219</v>
      </c>
      <c r="E173" s="261" t="s">
        <v>294</v>
      </c>
      <c r="F173" s="262" t="s">
        <v>295</v>
      </c>
      <c r="G173" s="263" t="s">
        <v>275</v>
      </c>
      <c r="H173" s="264">
        <v>8</v>
      </c>
      <c r="I173" s="265"/>
      <c r="J173" s="266">
        <f>ROUND(I173*H173,2)</f>
        <v>0</v>
      </c>
      <c r="K173" s="267"/>
      <c r="L173" s="268"/>
      <c r="M173" s="269" t="s">
        <v>19</v>
      </c>
      <c r="N173" s="270" t="s">
        <v>44</v>
      </c>
      <c r="O173" s="86"/>
      <c r="P173" s="217">
        <f>O173*H173</f>
        <v>0</v>
      </c>
      <c r="Q173" s="217">
        <v>0.017000000000000001</v>
      </c>
      <c r="R173" s="217">
        <f>Q173*H173</f>
        <v>0.13600000000000001</v>
      </c>
      <c r="S173" s="217">
        <v>0</v>
      </c>
      <c r="T173" s="21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9" t="s">
        <v>78</v>
      </c>
      <c r="AT173" s="219" t="s">
        <v>219</v>
      </c>
      <c r="AU173" s="219" t="s">
        <v>83</v>
      </c>
      <c r="AY173" s="19" t="s">
        <v>118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9" t="s">
        <v>81</v>
      </c>
      <c r="BK173" s="220">
        <f>ROUND(I173*H173,2)</f>
        <v>0</v>
      </c>
      <c r="BL173" s="19" t="s">
        <v>124</v>
      </c>
      <c r="BM173" s="219" t="s">
        <v>296</v>
      </c>
    </row>
    <row r="174" s="2" customFormat="1" ht="24.15" customHeight="1">
      <c r="A174" s="40"/>
      <c r="B174" s="41"/>
      <c r="C174" s="207" t="s">
        <v>297</v>
      </c>
      <c r="D174" s="207" t="s">
        <v>120</v>
      </c>
      <c r="E174" s="208" t="s">
        <v>298</v>
      </c>
      <c r="F174" s="209" t="s">
        <v>299</v>
      </c>
      <c r="G174" s="210" t="s">
        <v>142</v>
      </c>
      <c r="H174" s="211">
        <v>10.5</v>
      </c>
      <c r="I174" s="212"/>
      <c r="J174" s="213">
        <f>ROUND(I174*H174,2)</f>
        <v>0</v>
      </c>
      <c r="K174" s="214"/>
      <c r="L174" s="46"/>
      <c r="M174" s="215" t="s">
        <v>19</v>
      </c>
      <c r="N174" s="216" t="s">
        <v>44</v>
      </c>
      <c r="O174" s="86"/>
      <c r="P174" s="217">
        <f>O174*H174</f>
        <v>0</v>
      </c>
      <c r="Q174" s="217">
        <v>0.00020000000000000001</v>
      </c>
      <c r="R174" s="217">
        <f>Q174*H174</f>
        <v>0.0021000000000000003</v>
      </c>
      <c r="S174" s="217">
        <v>0</v>
      </c>
      <c r="T174" s="21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9" t="s">
        <v>124</v>
      </c>
      <c r="AT174" s="219" t="s">
        <v>120</v>
      </c>
      <c r="AU174" s="219" t="s">
        <v>83</v>
      </c>
      <c r="AY174" s="19" t="s">
        <v>118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9" t="s">
        <v>81</v>
      </c>
      <c r="BK174" s="220">
        <f>ROUND(I174*H174,2)</f>
        <v>0</v>
      </c>
      <c r="BL174" s="19" t="s">
        <v>124</v>
      </c>
      <c r="BM174" s="219" t="s">
        <v>300</v>
      </c>
    </row>
    <row r="175" s="2" customFormat="1">
      <c r="A175" s="40"/>
      <c r="B175" s="41"/>
      <c r="C175" s="42"/>
      <c r="D175" s="221" t="s">
        <v>126</v>
      </c>
      <c r="E175" s="42"/>
      <c r="F175" s="222" t="s">
        <v>301</v>
      </c>
      <c r="G175" s="42"/>
      <c r="H175" s="42"/>
      <c r="I175" s="223"/>
      <c r="J175" s="42"/>
      <c r="K175" s="42"/>
      <c r="L175" s="46"/>
      <c r="M175" s="224"/>
      <c r="N175" s="225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126</v>
      </c>
      <c r="AU175" s="19" t="s">
        <v>83</v>
      </c>
    </row>
    <row r="176" s="15" customFormat="1">
      <c r="A176" s="15"/>
      <c r="B176" s="250"/>
      <c r="C176" s="251"/>
      <c r="D176" s="228" t="s">
        <v>128</v>
      </c>
      <c r="E176" s="252" t="s">
        <v>19</v>
      </c>
      <c r="F176" s="253" t="s">
        <v>302</v>
      </c>
      <c r="G176" s="251"/>
      <c r="H176" s="252" t="s">
        <v>19</v>
      </c>
      <c r="I176" s="254"/>
      <c r="J176" s="251"/>
      <c r="K176" s="251"/>
      <c r="L176" s="255"/>
      <c r="M176" s="256"/>
      <c r="N176" s="257"/>
      <c r="O176" s="257"/>
      <c r="P176" s="257"/>
      <c r="Q176" s="257"/>
      <c r="R176" s="257"/>
      <c r="S176" s="257"/>
      <c r="T176" s="258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9" t="s">
        <v>128</v>
      </c>
      <c r="AU176" s="259" t="s">
        <v>83</v>
      </c>
      <c r="AV176" s="15" t="s">
        <v>81</v>
      </c>
      <c r="AW176" s="15" t="s">
        <v>35</v>
      </c>
      <c r="AX176" s="15" t="s">
        <v>73</v>
      </c>
      <c r="AY176" s="259" t="s">
        <v>118</v>
      </c>
    </row>
    <row r="177" s="13" customFormat="1">
      <c r="A177" s="13"/>
      <c r="B177" s="226"/>
      <c r="C177" s="227"/>
      <c r="D177" s="228" t="s">
        <v>128</v>
      </c>
      <c r="E177" s="229" t="s">
        <v>19</v>
      </c>
      <c r="F177" s="230" t="s">
        <v>303</v>
      </c>
      <c r="G177" s="227"/>
      <c r="H177" s="231">
        <v>10.5</v>
      </c>
      <c r="I177" s="232"/>
      <c r="J177" s="227"/>
      <c r="K177" s="227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128</v>
      </c>
      <c r="AU177" s="237" t="s">
        <v>83</v>
      </c>
      <c r="AV177" s="13" t="s">
        <v>83</v>
      </c>
      <c r="AW177" s="13" t="s">
        <v>35</v>
      </c>
      <c r="AX177" s="13" t="s">
        <v>81</v>
      </c>
      <c r="AY177" s="237" t="s">
        <v>118</v>
      </c>
    </row>
    <row r="178" s="2" customFormat="1" ht="49.05" customHeight="1">
      <c r="A178" s="40"/>
      <c r="B178" s="41"/>
      <c r="C178" s="207" t="s">
        <v>304</v>
      </c>
      <c r="D178" s="207" t="s">
        <v>120</v>
      </c>
      <c r="E178" s="208" t="s">
        <v>305</v>
      </c>
      <c r="F178" s="209" t="s">
        <v>306</v>
      </c>
      <c r="G178" s="210" t="s">
        <v>142</v>
      </c>
      <c r="H178" s="211">
        <v>16</v>
      </c>
      <c r="I178" s="212"/>
      <c r="J178" s="213">
        <f>ROUND(I178*H178,2)</f>
        <v>0</v>
      </c>
      <c r="K178" s="214"/>
      <c r="L178" s="46"/>
      <c r="M178" s="215" t="s">
        <v>19</v>
      </c>
      <c r="N178" s="216" t="s">
        <v>44</v>
      </c>
      <c r="O178" s="86"/>
      <c r="P178" s="217">
        <f>O178*H178</f>
        <v>0</v>
      </c>
      <c r="Q178" s="217">
        <v>0.1295</v>
      </c>
      <c r="R178" s="217">
        <f>Q178*H178</f>
        <v>2.0720000000000001</v>
      </c>
      <c r="S178" s="217">
        <v>0</v>
      </c>
      <c r="T178" s="218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9" t="s">
        <v>124</v>
      </c>
      <c r="AT178" s="219" t="s">
        <v>120</v>
      </c>
      <c r="AU178" s="219" t="s">
        <v>83</v>
      </c>
      <c r="AY178" s="19" t="s">
        <v>118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9" t="s">
        <v>81</v>
      </c>
      <c r="BK178" s="220">
        <f>ROUND(I178*H178,2)</f>
        <v>0</v>
      </c>
      <c r="BL178" s="19" t="s">
        <v>124</v>
      </c>
      <c r="BM178" s="219" t="s">
        <v>307</v>
      </c>
    </row>
    <row r="179" s="2" customFormat="1">
      <c r="A179" s="40"/>
      <c r="B179" s="41"/>
      <c r="C179" s="42"/>
      <c r="D179" s="221" t="s">
        <v>126</v>
      </c>
      <c r="E179" s="42"/>
      <c r="F179" s="222" t="s">
        <v>308</v>
      </c>
      <c r="G179" s="42"/>
      <c r="H179" s="42"/>
      <c r="I179" s="223"/>
      <c r="J179" s="42"/>
      <c r="K179" s="42"/>
      <c r="L179" s="46"/>
      <c r="M179" s="224"/>
      <c r="N179" s="225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126</v>
      </c>
      <c r="AU179" s="19" t="s">
        <v>83</v>
      </c>
    </row>
    <row r="180" s="2" customFormat="1" ht="16.5" customHeight="1">
      <c r="A180" s="40"/>
      <c r="B180" s="41"/>
      <c r="C180" s="260" t="s">
        <v>309</v>
      </c>
      <c r="D180" s="260" t="s">
        <v>219</v>
      </c>
      <c r="E180" s="261" t="s">
        <v>310</v>
      </c>
      <c r="F180" s="262" t="s">
        <v>311</v>
      </c>
      <c r="G180" s="263" t="s">
        <v>142</v>
      </c>
      <c r="H180" s="264">
        <v>1</v>
      </c>
      <c r="I180" s="265"/>
      <c r="J180" s="266">
        <f>ROUND(I180*H180,2)</f>
        <v>0</v>
      </c>
      <c r="K180" s="267"/>
      <c r="L180" s="268"/>
      <c r="M180" s="269" t="s">
        <v>19</v>
      </c>
      <c r="N180" s="270" t="s">
        <v>44</v>
      </c>
      <c r="O180" s="86"/>
      <c r="P180" s="217">
        <f>O180*H180</f>
        <v>0</v>
      </c>
      <c r="Q180" s="217">
        <v>0.029000000000000001</v>
      </c>
      <c r="R180" s="217">
        <f>Q180*H180</f>
        <v>0.029000000000000001</v>
      </c>
      <c r="S180" s="217">
        <v>0</v>
      </c>
      <c r="T180" s="21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9" t="s">
        <v>78</v>
      </c>
      <c r="AT180" s="219" t="s">
        <v>219</v>
      </c>
      <c r="AU180" s="219" t="s">
        <v>83</v>
      </c>
      <c r="AY180" s="19" t="s">
        <v>118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9" t="s">
        <v>81</v>
      </c>
      <c r="BK180" s="220">
        <f>ROUND(I180*H180,2)</f>
        <v>0</v>
      </c>
      <c r="BL180" s="19" t="s">
        <v>124</v>
      </c>
      <c r="BM180" s="219" t="s">
        <v>312</v>
      </c>
    </row>
    <row r="181" s="13" customFormat="1">
      <c r="A181" s="13"/>
      <c r="B181" s="226"/>
      <c r="C181" s="227"/>
      <c r="D181" s="228" t="s">
        <v>128</v>
      </c>
      <c r="E181" s="227"/>
      <c r="F181" s="230" t="s">
        <v>313</v>
      </c>
      <c r="G181" s="227"/>
      <c r="H181" s="231">
        <v>1</v>
      </c>
      <c r="I181" s="232"/>
      <c r="J181" s="227"/>
      <c r="K181" s="227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128</v>
      </c>
      <c r="AU181" s="237" t="s">
        <v>83</v>
      </c>
      <c r="AV181" s="13" t="s">
        <v>83</v>
      </c>
      <c r="AW181" s="13" t="s">
        <v>4</v>
      </c>
      <c r="AX181" s="13" t="s">
        <v>81</v>
      </c>
      <c r="AY181" s="237" t="s">
        <v>118</v>
      </c>
    </row>
    <row r="182" s="2" customFormat="1" ht="16.5" customHeight="1">
      <c r="A182" s="40"/>
      <c r="B182" s="41"/>
      <c r="C182" s="260" t="s">
        <v>314</v>
      </c>
      <c r="D182" s="260" t="s">
        <v>219</v>
      </c>
      <c r="E182" s="261" t="s">
        <v>315</v>
      </c>
      <c r="F182" s="262" t="s">
        <v>316</v>
      </c>
      <c r="G182" s="263" t="s">
        <v>142</v>
      </c>
      <c r="H182" s="264">
        <v>15</v>
      </c>
      <c r="I182" s="265"/>
      <c r="J182" s="266">
        <f>ROUND(I182*H182,2)</f>
        <v>0</v>
      </c>
      <c r="K182" s="267"/>
      <c r="L182" s="268"/>
      <c r="M182" s="269" t="s">
        <v>19</v>
      </c>
      <c r="N182" s="270" t="s">
        <v>44</v>
      </c>
      <c r="O182" s="86"/>
      <c r="P182" s="217">
        <f>O182*H182</f>
        <v>0</v>
      </c>
      <c r="Q182" s="217">
        <v>0.056120000000000003</v>
      </c>
      <c r="R182" s="217">
        <f>Q182*H182</f>
        <v>0.8418000000000001</v>
      </c>
      <c r="S182" s="217">
        <v>0</v>
      </c>
      <c r="T182" s="21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9" t="s">
        <v>78</v>
      </c>
      <c r="AT182" s="219" t="s">
        <v>219</v>
      </c>
      <c r="AU182" s="219" t="s">
        <v>83</v>
      </c>
      <c r="AY182" s="19" t="s">
        <v>118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9" t="s">
        <v>81</v>
      </c>
      <c r="BK182" s="220">
        <f>ROUND(I182*H182,2)</f>
        <v>0</v>
      </c>
      <c r="BL182" s="19" t="s">
        <v>124</v>
      </c>
      <c r="BM182" s="219" t="s">
        <v>317</v>
      </c>
    </row>
    <row r="183" s="13" customFormat="1">
      <c r="A183" s="13"/>
      <c r="B183" s="226"/>
      <c r="C183" s="227"/>
      <c r="D183" s="228" t="s">
        <v>128</v>
      </c>
      <c r="E183" s="229" t="s">
        <v>19</v>
      </c>
      <c r="F183" s="230" t="s">
        <v>318</v>
      </c>
      <c r="G183" s="227"/>
      <c r="H183" s="231">
        <v>14.85</v>
      </c>
      <c r="I183" s="232"/>
      <c r="J183" s="227"/>
      <c r="K183" s="227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128</v>
      </c>
      <c r="AU183" s="237" t="s">
        <v>83</v>
      </c>
      <c r="AV183" s="13" t="s">
        <v>83</v>
      </c>
      <c r="AW183" s="13" t="s">
        <v>35</v>
      </c>
      <c r="AX183" s="13" t="s">
        <v>73</v>
      </c>
      <c r="AY183" s="237" t="s">
        <v>118</v>
      </c>
    </row>
    <row r="184" s="13" customFormat="1">
      <c r="A184" s="13"/>
      <c r="B184" s="226"/>
      <c r="C184" s="227"/>
      <c r="D184" s="228" t="s">
        <v>128</v>
      </c>
      <c r="E184" s="229" t="s">
        <v>19</v>
      </c>
      <c r="F184" s="230" t="s">
        <v>213</v>
      </c>
      <c r="G184" s="227"/>
      <c r="H184" s="231">
        <v>15</v>
      </c>
      <c r="I184" s="232"/>
      <c r="J184" s="227"/>
      <c r="K184" s="227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128</v>
      </c>
      <c r="AU184" s="237" t="s">
        <v>83</v>
      </c>
      <c r="AV184" s="13" t="s">
        <v>83</v>
      </c>
      <c r="AW184" s="13" t="s">
        <v>35</v>
      </c>
      <c r="AX184" s="13" t="s">
        <v>81</v>
      </c>
      <c r="AY184" s="237" t="s">
        <v>118</v>
      </c>
    </row>
    <row r="185" s="2" customFormat="1" ht="49.05" customHeight="1">
      <c r="A185" s="40"/>
      <c r="B185" s="41"/>
      <c r="C185" s="207" t="s">
        <v>319</v>
      </c>
      <c r="D185" s="207" t="s">
        <v>120</v>
      </c>
      <c r="E185" s="208" t="s">
        <v>320</v>
      </c>
      <c r="F185" s="209" t="s">
        <v>321</v>
      </c>
      <c r="G185" s="210" t="s">
        <v>142</v>
      </c>
      <c r="H185" s="211">
        <v>2.3999999999999999</v>
      </c>
      <c r="I185" s="212"/>
      <c r="J185" s="213">
        <f>ROUND(I185*H185,2)</f>
        <v>0</v>
      </c>
      <c r="K185" s="214"/>
      <c r="L185" s="46"/>
      <c r="M185" s="215" t="s">
        <v>19</v>
      </c>
      <c r="N185" s="216" t="s">
        <v>44</v>
      </c>
      <c r="O185" s="86"/>
      <c r="P185" s="217">
        <f>O185*H185</f>
        <v>0</v>
      </c>
      <c r="Q185" s="217">
        <v>0.14066999999999999</v>
      </c>
      <c r="R185" s="217">
        <f>Q185*H185</f>
        <v>0.33760799999999996</v>
      </c>
      <c r="S185" s="217">
        <v>0</v>
      </c>
      <c r="T185" s="21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9" t="s">
        <v>124</v>
      </c>
      <c r="AT185" s="219" t="s">
        <v>120</v>
      </c>
      <c r="AU185" s="219" t="s">
        <v>83</v>
      </c>
      <c r="AY185" s="19" t="s">
        <v>118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9" t="s">
        <v>81</v>
      </c>
      <c r="BK185" s="220">
        <f>ROUND(I185*H185,2)</f>
        <v>0</v>
      </c>
      <c r="BL185" s="19" t="s">
        <v>124</v>
      </c>
      <c r="BM185" s="219" t="s">
        <v>322</v>
      </c>
    </row>
    <row r="186" s="2" customFormat="1">
      <c r="A186" s="40"/>
      <c r="B186" s="41"/>
      <c r="C186" s="42"/>
      <c r="D186" s="221" t="s">
        <v>126</v>
      </c>
      <c r="E186" s="42"/>
      <c r="F186" s="222" t="s">
        <v>323</v>
      </c>
      <c r="G186" s="42"/>
      <c r="H186" s="42"/>
      <c r="I186" s="223"/>
      <c r="J186" s="42"/>
      <c r="K186" s="42"/>
      <c r="L186" s="46"/>
      <c r="M186" s="224"/>
      <c r="N186" s="225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126</v>
      </c>
      <c r="AU186" s="19" t="s">
        <v>83</v>
      </c>
    </row>
    <row r="187" s="2" customFormat="1" ht="21.75" customHeight="1">
      <c r="A187" s="40"/>
      <c r="B187" s="41"/>
      <c r="C187" s="260" t="s">
        <v>324</v>
      </c>
      <c r="D187" s="260" t="s">
        <v>219</v>
      </c>
      <c r="E187" s="261" t="s">
        <v>325</v>
      </c>
      <c r="F187" s="262" t="s">
        <v>326</v>
      </c>
      <c r="G187" s="263" t="s">
        <v>142</v>
      </c>
      <c r="H187" s="264">
        <v>1.1000000000000001</v>
      </c>
      <c r="I187" s="265"/>
      <c r="J187" s="266">
        <f>ROUND(I187*H187,2)</f>
        <v>0</v>
      </c>
      <c r="K187" s="267"/>
      <c r="L187" s="268"/>
      <c r="M187" s="269" t="s">
        <v>19</v>
      </c>
      <c r="N187" s="270" t="s">
        <v>44</v>
      </c>
      <c r="O187" s="86"/>
      <c r="P187" s="217">
        <f>O187*H187</f>
        <v>0</v>
      </c>
      <c r="Q187" s="217">
        <v>0.065000000000000002</v>
      </c>
      <c r="R187" s="217">
        <f>Q187*H187</f>
        <v>0.071500000000000008</v>
      </c>
      <c r="S187" s="217">
        <v>0</v>
      </c>
      <c r="T187" s="218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9" t="s">
        <v>78</v>
      </c>
      <c r="AT187" s="219" t="s">
        <v>219</v>
      </c>
      <c r="AU187" s="219" t="s">
        <v>83</v>
      </c>
      <c r="AY187" s="19" t="s">
        <v>118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9" t="s">
        <v>81</v>
      </c>
      <c r="BK187" s="220">
        <f>ROUND(I187*H187,2)</f>
        <v>0</v>
      </c>
      <c r="BL187" s="19" t="s">
        <v>124</v>
      </c>
      <c r="BM187" s="219" t="s">
        <v>327</v>
      </c>
    </row>
    <row r="188" s="13" customFormat="1">
      <c r="A188" s="13"/>
      <c r="B188" s="226"/>
      <c r="C188" s="227"/>
      <c r="D188" s="228" t="s">
        <v>128</v>
      </c>
      <c r="E188" s="227"/>
      <c r="F188" s="230" t="s">
        <v>328</v>
      </c>
      <c r="G188" s="227"/>
      <c r="H188" s="231">
        <v>1.1000000000000001</v>
      </c>
      <c r="I188" s="232"/>
      <c r="J188" s="227"/>
      <c r="K188" s="227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128</v>
      </c>
      <c r="AU188" s="237" t="s">
        <v>83</v>
      </c>
      <c r="AV188" s="13" t="s">
        <v>83</v>
      </c>
      <c r="AW188" s="13" t="s">
        <v>4</v>
      </c>
      <c r="AX188" s="13" t="s">
        <v>81</v>
      </c>
      <c r="AY188" s="237" t="s">
        <v>118</v>
      </c>
    </row>
    <row r="189" s="2" customFormat="1" ht="62.7" customHeight="1">
      <c r="A189" s="40"/>
      <c r="B189" s="41"/>
      <c r="C189" s="207" t="s">
        <v>329</v>
      </c>
      <c r="D189" s="207" t="s">
        <v>120</v>
      </c>
      <c r="E189" s="208" t="s">
        <v>330</v>
      </c>
      <c r="F189" s="209" t="s">
        <v>331</v>
      </c>
      <c r="G189" s="210" t="s">
        <v>142</v>
      </c>
      <c r="H189" s="211">
        <v>8.5</v>
      </c>
      <c r="I189" s="212"/>
      <c r="J189" s="213">
        <f>ROUND(I189*H189,2)</f>
        <v>0</v>
      </c>
      <c r="K189" s="214"/>
      <c r="L189" s="46"/>
      <c r="M189" s="215" t="s">
        <v>19</v>
      </c>
      <c r="N189" s="216" t="s">
        <v>44</v>
      </c>
      <c r="O189" s="86"/>
      <c r="P189" s="217">
        <f>O189*H189</f>
        <v>0</v>
      </c>
      <c r="Q189" s="217">
        <v>0.00060999999999999997</v>
      </c>
      <c r="R189" s="217">
        <f>Q189*H189</f>
        <v>0.0051849999999999995</v>
      </c>
      <c r="S189" s="217">
        <v>0</v>
      </c>
      <c r="T189" s="218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9" t="s">
        <v>124</v>
      </c>
      <c r="AT189" s="219" t="s">
        <v>120</v>
      </c>
      <c r="AU189" s="219" t="s">
        <v>83</v>
      </c>
      <c r="AY189" s="19" t="s">
        <v>118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9" t="s">
        <v>81</v>
      </c>
      <c r="BK189" s="220">
        <f>ROUND(I189*H189,2)</f>
        <v>0</v>
      </c>
      <c r="BL189" s="19" t="s">
        <v>124</v>
      </c>
      <c r="BM189" s="219" t="s">
        <v>332</v>
      </c>
    </row>
    <row r="190" s="2" customFormat="1">
      <c r="A190" s="40"/>
      <c r="B190" s="41"/>
      <c r="C190" s="42"/>
      <c r="D190" s="221" t="s">
        <v>126</v>
      </c>
      <c r="E190" s="42"/>
      <c r="F190" s="222" t="s">
        <v>333</v>
      </c>
      <c r="G190" s="42"/>
      <c r="H190" s="42"/>
      <c r="I190" s="223"/>
      <c r="J190" s="42"/>
      <c r="K190" s="42"/>
      <c r="L190" s="46"/>
      <c r="M190" s="224"/>
      <c r="N190" s="225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126</v>
      </c>
      <c r="AU190" s="19" t="s">
        <v>83</v>
      </c>
    </row>
    <row r="191" s="2" customFormat="1" ht="24.15" customHeight="1">
      <c r="A191" s="40"/>
      <c r="B191" s="41"/>
      <c r="C191" s="207" t="s">
        <v>334</v>
      </c>
      <c r="D191" s="207" t="s">
        <v>120</v>
      </c>
      <c r="E191" s="208" t="s">
        <v>335</v>
      </c>
      <c r="F191" s="209" t="s">
        <v>336</v>
      </c>
      <c r="G191" s="210" t="s">
        <v>142</v>
      </c>
      <c r="H191" s="211">
        <v>8.5</v>
      </c>
      <c r="I191" s="212"/>
      <c r="J191" s="213">
        <f>ROUND(I191*H191,2)</f>
        <v>0</v>
      </c>
      <c r="K191" s="214"/>
      <c r="L191" s="46"/>
      <c r="M191" s="215" t="s">
        <v>19</v>
      </c>
      <c r="N191" s="216" t="s">
        <v>44</v>
      </c>
      <c r="O191" s="86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9" t="s">
        <v>124</v>
      </c>
      <c r="AT191" s="219" t="s">
        <v>120</v>
      </c>
      <c r="AU191" s="219" t="s">
        <v>83</v>
      </c>
      <c r="AY191" s="19" t="s">
        <v>118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9" t="s">
        <v>81</v>
      </c>
      <c r="BK191" s="220">
        <f>ROUND(I191*H191,2)</f>
        <v>0</v>
      </c>
      <c r="BL191" s="19" t="s">
        <v>124</v>
      </c>
      <c r="BM191" s="219" t="s">
        <v>337</v>
      </c>
    </row>
    <row r="192" s="2" customFormat="1">
      <c r="A192" s="40"/>
      <c r="B192" s="41"/>
      <c r="C192" s="42"/>
      <c r="D192" s="221" t="s">
        <v>126</v>
      </c>
      <c r="E192" s="42"/>
      <c r="F192" s="222" t="s">
        <v>338</v>
      </c>
      <c r="G192" s="42"/>
      <c r="H192" s="42"/>
      <c r="I192" s="223"/>
      <c r="J192" s="42"/>
      <c r="K192" s="42"/>
      <c r="L192" s="46"/>
      <c r="M192" s="224"/>
      <c r="N192" s="225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126</v>
      </c>
      <c r="AU192" s="19" t="s">
        <v>83</v>
      </c>
    </row>
    <row r="193" s="2" customFormat="1" ht="44.25" customHeight="1">
      <c r="A193" s="40"/>
      <c r="B193" s="41"/>
      <c r="C193" s="207" t="s">
        <v>339</v>
      </c>
      <c r="D193" s="207" t="s">
        <v>120</v>
      </c>
      <c r="E193" s="208" t="s">
        <v>340</v>
      </c>
      <c r="F193" s="209" t="s">
        <v>341</v>
      </c>
      <c r="G193" s="210" t="s">
        <v>275</v>
      </c>
      <c r="H193" s="211">
        <v>1</v>
      </c>
      <c r="I193" s="212"/>
      <c r="J193" s="213">
        <f>ROUND(I193*H193,2)</f>
        <v>0</v>
      </c>
      <c r="K193" s="214"/>
      <c r="L193" s="46"/>
      <c r="M193" s="215" t="s">
        <v>19</v>
      </c>
      <c r="N193" s="216" t="s">
        <v>44</v>
      </c>
      <c r="O193" s="86"/>
      <c r="P193" s="217">
        <f>O193*H193</f>
        <v>0</v>
      </c>
      <c r="Q193" s="217">
        <v>1.61679</v>
      </c>
      <c r="R193" s="217">
        <f>Q193*H193</f>
        <v>1.61679</v>
      </c>
      <c r="S193" s="217">
        <v>0</v>
      </c>
      <c r="T193" s="218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9" t="s">
        <v>124</v>
      </c>
      <c r="AT193" s="219" t="s">
        <v>120</v>
      </c>
      <c r="AU193" s="219" t="s">
        <v>83</v>
      </c>
      <c r="AY193" s="19" t="s">
        <v>118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9" t="s">
        <v>81</v>
      </c>
      <c r="BK193" s="220">
        <f>ROUND(I193*H193,2)</f>
        <v>0</v>
      </c>
      <c r="BL193" s="19" t="s">
        <v>124</v>
      </c>
      <c r="BM193" s="219" t="s">
        <v>342</v>
      </c>
    </row>
    <row r="194" s="2" customFormat="1">
      <c r="A194" s="40"/>
      <c r="B194" s="41"/>
      <c r="C194" s="42"/>
      <c r="D194" s="221" t="s">
        <v>126</v>
      </c>
      <c r="E194" s="42"/>
      <c r="F194" s="222" t="s">
        <v>343</v>
      </c>
      <c r="G194" s="42"/>
      <c r="H194" s="42"/>
      <c r="I194" s="223"/>
      <c r="J194" s="42"/>
      <c r="K194" s="42"/>
      <c r="L194" s="46"/>
      <c r="M194" s="224"/>
      <c r="N194" s="225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126</v>
      </c>
      <c r="AU194" s="19" t="s">
        <v>83</v>
      </c>
    </row>
    <row r="195" s="2" customFormat="1" ht="37.8" customHeight="1">
      <c r="A195" s="40"/>
      <c r="B195" s="41"/>
      <c r="C195" s="207" t="s">
        <v>344</v>
      </c>
      <c r="D195" s="207" t="s">
        <v>120</v>
      </c>
      <c r="E195" s="208" t="s">
        <v>345</v>
      </c>
      <c r="F195" s="209" t="s">
        <v>346</v>
      </c>
      <c r="G195" s="210" t="s">
        <v>123</v>
      </c>
      <c r="H195" s="211">
        <v>17.010000000000002</v>
      </c>
      <c r="I195" s="212"/>
      <c r="J195" s="213">
        <f>ROUND(I195*H195,2)</f>
        <v>0</v>
      </c>
      <c r="K195" s="214"/>
      <c r="L195" s="46"/>
      <c r="M195" s="215" t="s">
        <v>19</v>
      </c>
      <c r="N195" s="216" t="s">
        <v>44</v>
      </c>
      <c r="O195" s="86"/>
      <c r="P195" s="217">
        <f>O195*H195</f>
        <v>0</v>
      </c>
      <c r="Q195" s="217">
        <v>0</v>
      </c>
      <c r="R195" s="217">
        <f>Q195*H195</f>
        <v>0</v>
      </c>
      <c r="S195" s="217">
        <v>0.01</v>
      </c>
      <c r="T195" s="218">
        <f>S195*H195</f>
        <v>0.17010000000000003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9" t="s">
        <v>124</v>
      </c>
      <c r="AT195" s="219" t="s">
        <v>120</v>
      </c>
      <c r="AU195" s="219" t="s">
        <v>83</v>
      </c>
      <c r="AY195" s="19" t="s">
        <v>118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9" t="s">
        <v>81</v>
      </c>
      <c r="BK195" s="220">
        <f>ROUND(I195*H195,2)</f>
        <v>0</v>
      </c>
      <c r="BL195" s="19" t="s">
        <v>124</v>
      </c>
      <c r="BM195" s="219" t="s">
        <v>347</v>
      </c>
    </row>
    <row r="196" s="2" customFormat="1">
      <c r="A196" s="40"/>
      <c r="B196" s="41"/>
      <c r="C196" s="42"/>
      <c r="D196" s="221" t="s">
        <v>126</v>
      </c>
      <c r="E196" s="42"/>
      <c r="F196" s="222" t="s">
        <v>348</v>
      </c>
      <c r="G196" s="42"/>
      <c r="H196" s="42"/>
      <c r="I196" s="223"/>
      <c r="J196" s="42"/>
      <c r="K196" s="42"/>
      <c r="L196" s="46"/>
      <c r="M196" s="224"/>
      <c r="N196" s="225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126</v>
      </c>
      <c r="AU196" s="19" t="s">
        <v>83</v>
      </c>
    </row>
    <row r="197" s="15" customFormat="1">
      <c r="A197" s="15"/>
      <c r="B197" s="250"/>
      <c r="C197" s="251"/>
      <c r="D197" s="228" t="s">
        <v>128</v>
      </c>
      <c r="E197" s="252" t="s">
        <v>19</v>
      </c>
      <c r="F197" s="253" t="s">
        <v>349</v>
      </c>
      <c r="G197" s="251"/>
      <c r="H197" s="252" t="s">
        <v>19</v>
      </c>
      <c r="I197" s="254"/>
      <c r="J197" s="251"/>
      <c r="K197" s="251"/>
      <c r="L197" s="255"/>
      <c r="M197" s="256"/>
      <c r="N197" s="257"/>
      <c r="O197" s="257"/>
      <c r="P197" s="257"/>
      <c r="Q197" s="257"/>
      <c r="R197" s="257"/>
      <c r="S197" s="257"/>
      <c r="T197" s="25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9" t="s">
        <v>128</v>
      </c>
      <c r="AU197" s="259" t="s">
        <v>83</v>
      </c>
      <c r="AV197" s="15" t="s">
        <v>81</v>
      </c>
      <c r="AW197" s="15" t="s">
        <v>35</v>
      </c>
      <c r="AX197" s="15" t="s">
        <v>73</v>
      </c>
      <c r="AY197" s="259" t="s">
        <v>118</v>
      </c>
    </row>
    <row r="198" s="13" customFormat="1">
      <c r="A198" s="13"/>
      <c r="B198" s="226"/>
      <c r="C198" s="227"/>
      <c r="D198" s="228" t="s">
        <v>128</v>
      </c>
      <c r="E198" s="229" t="s">
        <v>19</v>
      </c>
      <c r="F198" s="230" t="s">
        <v>350</v>
      </c>
      <c r="G198" s="227"/>
      <c r="H198" s="231">
        <v>17.010000000000002</v>
      </c>
      <c r="I198" s="232"/>
      <c r="J198" s="227"/>
      <c r="K198" s="227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128</v>
      </c>
      <c r="AU198" s="237" t="s">
        <v>83</v>
      </c>
      <c r="AV198" s="13" t="s">
        <v>83</v>
      </c>
      <c r="AW198" s="13" t="s">
        <v>35</v>
      </c>
      <c r="AX198" s="13" t="s">
        <v>81</v>
      </c>
      <c r="AY198" s="237" t="s">
        <v>118</v>
      </c>
    </row>
    <row r="199" s="2" customFormat="1" ht="62.7" customHeight="1">
      <c r="A199" s="40"/>
      <c r="B199" s="41"/>
      <c r="C199" s="207" t="s">
        <v>351</v>
      </c>
      <c r="D199" s="207" t="s">
        <v>120</v>
      </c>
      <c r="E199" s="208" t="s">
        <v>352</v>
      </c>
      <c r="F199" s="209" t="s">
        <v>353</v>
      </c>
      <c r="G199" s="210" t="s">
        <v>123</v>
      </c>
      <c r="H199" s="211">
        <v>5.25</v>
      </c>
      <c r="I199" s="212"/>
      <c r="J199" s="213">
        <f>ROUND(I199*H199,2)</f>
        <v>0</v>
      </c>
      <c r="K199" s="214"/>
      <c r="L199" s="46"/>
      <c r="M199" s="215" t="s">
        <v>19</v>
      </c>
      <c r="N199" s="216" t="s">
        <v>44</v>
      </c>
      <c r="O199" s="86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9" t="s">
        <v>124</v>
      </c>
      <c r="AT199" s="219" t="s">
        <v>120</v>
      </c>
      <c r="AU199" s="219" t="s">
        <v>83</v>
      </c>
      <c r="AY199" s="19" t="s">
        <v>118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9" t="s">
        <v>81</v>
      </c>
      <c r="BK199" s="220">
        <f>ROUND(I199*H199,2)</f>
        <v>0</v>
      </c>
      <c r="BL199" s="19" t="s">
        <v>124</v>
      </c>
      <c r="BM199" s="219" t="s">
        <v>354</v>
      </c>
    </row>
    <row r="200" s="2" customFormat="1">
      <c r="A200" s="40"/>
      <c r="B200" s="41"/>
      <c r="C200" s="42"/>
      <c r="D200" s="221" t="s">
        <v>126</v>
      </c>
      <c r="E200" s="42"/>
      <c r="F200" s="222" t="s">
        <v>355</v>
      </c>
      <c r="G200" s="42"/>
      <c r="H200" s="42"/>
      <c r="I200" s="223"/>
      <c r="J200" s="42"/>
      <c r="K200" s="42"/>
      <c r="L200" s="46"/>
      <c r="M200" s="224"/>
      <c r="N200" s="225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126</v>
      </c>
      <c r="AU200" s="19" t="s">
        <v>83</v>
      </c>
    </row>
    <row r="201" s="15" customFormat="1">
      <c r="A201" s="15"/>
      <c r="B201" s="250"/>
      <c r="C201" s="251"/>
      <c r="D201" s="228" t="s">
        <v>128</v>
      </c>
      <c r="E201" s="252" t="s">
        <v>19</v>
      </c>
      <c r="F201" s="253" t="s">
        <v>356</v>
      </c>
      <c r="G201" s="251"/>
      <c r="H201" s="252" t="s">
        <v>19</v>
      </c>
      <c r="I201" s="254"/>
      <c r="J201" s="251"/>
      <c r="K201" s="251"/>
      <c r="L201" s="255"/>
      <c r="M201" s="256"/>
      <c r="N201" s="257"/>
      <c r="O201" s="257"/>
      <c r="P201" s="257"/>
      <c r="Q201" s="257"/>
      <c r="R201" s="257"/>
      <c r="S201" s="257"/>
      <c r="T201" s="258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9" t="s">
        <v>128</v>
      </c>
      <c r="AU201" s="259" t="s">
        <v>83</v>
      </c>
      <c r="AV201" s="15" t="s">
        <v>81</v>
      </c>
      <c r="AW201" s="15" t="s">
        <v>35</v>
      </c>
      <c r="AX201" s="15" t="s">
        <v>73</v>
      </c>
      <c r="AY201" s="259" t="s">
        <v>118</v>
      </c>
    </row>
    <row r="202" s="13" customFormat="1">
      <c r="A202" s="13"/>
      <c r="B202" s="226"/>
      <c r="C202" s="227"/>
      <c r="D202" s="228" t="s">
        <v>128</v>
      </c>
      <c r="E202" s="229" t="s">
        <v>19</v>
      </c>
      <c r="F202" s="230" t="s">
        <v>357</v>
      </c>
      <c r="G202" s="227"/>
      <c r="H202" s="231">
        <v>5.25</v>
      </c>
      <c r="I202" s="232"/>
      <c r="J202" s="227"/>
      <c r="K202" s="227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128</v>
      </c>
      <c r="AU202" s="237" t="s">
        <v>83</v>
      </c>
      <c r="AV202" s="13" t="s">
        <v>83</v>
      </c>
      <c r="AW202" s="13" t="s">
        <v>35</v>
      </c>
      <c r="AX202" s="13" t="s">
        <v>81</v>
      </c>
      <c r="AY202" s="237" t="s">
        <v>118</v>
      </c>
    </row>
    <row r="203" s="12" customFormat="1" ht="22.8" customHeight="1">
      <c r="A203" s="12"/>
      <c r="B203" s="191"/>
      <c r="C203" s="192"/>
      <c r="D203" s="193" t="s">
        <v>72</v>
      </c>
      <c r="E203" s="205" t="s">
        <v>358</v>
      </c>
      <c r="F203" s="205" t="s">
        <v>359</v>
      </c>
      <c r="G203" s="192"/>
      <c r="H203" s="192"/>
      <c r="I203" s="195"/>
      <c r="J203" s="206">
        <f>BK203</f>
        <v>0</v>
      </c>
      <c r="K203" s="192"/>
      <c r="L203" s="197"/>
      <c r="M203" s="198"/>
      <c r="N203" s="199"/>
      <c r="O203" s="199"/>
      <c r="P203" s="200">
        <f>SUM(P204:P216)</f>
        <v>0</v>
      </c>
      <c r="Q203" s="199"/>
      <c r="R203" s="200">
        <f>SUM(R204:R216)</f>
        <v>0</v>
      </c>
      <c r="S203" s="199"/>
      <c r="T203" s="201">
        <f>SUM(T204:T216)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2" t="s">
        <v>81</v>
      </c>
      <c r="AT203" s="203" t="s">
        <v>72</v>
      </c>
      <c r="AU203" s="203" t="s">
        <v>81</v>
      </c>
      <c r="AY203" s="202" t="s">
        <v>118</v>
      </c>
      <c r="BK203" s="204">
        <f>SUM(BK204:BK216)</f>
        <v>0</v>
      </c>
    </row>
    <row r="204" s="2" customFormat="1" ht="37.8" customHeight="1">
      <c r="A204" s="40"/>
      <c r="B204" s="41"/>
      <c r="C204" s="207" t="s">
        <v>360</v>
      </c>
      <c r="D204" s="207" t="s">
        <v>120</v>
      </c>
      <c r="E204" s="208" t="s">
        <v>361</v>
      </c>
      <c r="F204" s="209" t="s">
        <v>362</v>
      </c>
      <c r="G204" s="210" t="s">
        <v>182</v>
      </c>
      <c r="H204" s="211">
        <v>6.2389999999999999</v>
      </c>
      <c r="I204" s="212"/>
      <c r="J204" s="213">
        <f>ROUND(I204*H204,2)</f>
        <v>0</v>
      </c>
      <c r="K204" s="214"/>
      <c r="L204" s="46"/>
      <c r="M204" s="215" t="s">
        <v>19</v>
      </c>
      <c r="N204" s="216" t="s">
        <v>44</v>
      </c>
      <c r="O204" s="86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9" t="s">
        <v>124</v>
      </c>
      <c r="AT204" s="219" t="s">
        <v>120</v>
      </c>
      <c r="AU204" s="219" t="s">
        <v>83</v>
      </c>
      <c r="AY204" s="19" t="s">
        <v>118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9" t="s">
        <v>81</v>
      </c>
      <c r="BK204" s="220">
        <f>ROUND(I204*H204,2)</f>
        <v>0</v>
      </c>
      <c r="BL204" s="19" t="s">
        <v>124</v>
      </c>
      <c r="BM204" s="219" t="s">
        <v>363</v>
      </c>
    </row>
    <row r="205" s="2" customFormat="1">
      <c r="A205" s="40"/>
      <c r="B205" s="41"/>
      <c r="C205" s="42"/>
      <c r="D205" s="221" t="s">
        <v>126</v>
      </c>
      <c r="E205" s="42"/>
      <c r="F205" s="222" t="s">
        <v>364</v>
      </c>
      <c r="G205" s="42"/>
      <c r="H205" s="42"/>
      <c r="I205" s="223"/>
      <c r="J205" s="42"/>
      <c r="K205" s="42"/>
      <c r="L205" s="46"/>
      <c r="M205" s="224"/>
      <c r="N205" s="225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126</v>
      </c>
      <c r="AU205" s="19" t="s">
        <v>83</v>
      </c>
    </row>
    <row r="206" s="2" customFormat="1" ht="24.15" customHeight="1">
      <c r="A206" s="40"/>
      <c r="B206" s="41"/>
      <c r="C206" s="207" t="s">
        <v>365</v>
      </c>
      <c r="D206" s="207" t="s">
        <v>120</v>
      </c>
      <c r="E206" s="208" t="s">
        <v>366</v>
      </c>
      <c r="F206" s="209" t="s">
        <v>367</v>
      </c>
      <c r="G206" s="210" t="s">
        <v>182</v>
      </c>
      <c r="H206" s="211">
        <v>24.956</v>
      </c>
      <c r="I206" s="212"/>
      <c r="J206" s="213">
        <f>ROUND(I206*H206,2)</f>
        <v>0</v>
      </c>
      <c r="K206" s="214"/>
      <c r="L206" s="46"/>
      <c r="M206" s="215" t="s">
        <v>19</v>
      </c>
      <c r="N206" s="216" t="s">
        <v>44</v>
      </c>
      <c r="O206" s="86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9" t="s">
        <v>124</v>
      </c>
      <c r="AT206" s="219" t="s">
        <v>120</v>
      </c>
      <c r="AU206" s="219" t="s">
        <v>83</v>
      </c>
      <c r="AY206" s="19" t="s">
        <v>118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9" t="s">
        <v>81</v>
      </c>
      <c r="BK206" s="220">
        <f>ROUND(I206*H206,2)</f>
        <v>0</v>
      </c>
      <c r="BL206" s="19" t="s">
        <v>124</v>
      </c>
      <c r="BM206" s="219" t="s">
        <v>368</v>
      </c>
    </row>
    <row r="207" s="2" customFormat="1">
      <c r="A207" s="40"/>
      <c r="B207" s="41"/>
      <c r="C207" s="42"/>
      <c r="D207" s="221" t="s">
        <v>126</v>
      </c>
      <c r="E207" s="42"/>
      <c r="F207" s="222" t="s">
        <v>369</v>
      </c>
      <c r="G207" s="42"/>
      <c r="H207" s="42"/>
      <c r="I207" s="223"/>
      <c r="J207" s="42"/>
      <c r="K207" s="42"/>
      <c r="L207" s="46"/>
      <c r="M207" s="224"/>
      <c r="N207" s="225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126</v>
      </c>
      <c r="AU207" s="19" t="s">
        <v>83</v>
      </c>
    </row>
    <row r="208" s="15" customFormat="1">
      <c r="A208" s="15"/>
      <c r="B208" s="250"/>
      <c r="C208" s="251"/>
      <c r="D208" s="228" t="s">
        <v>128</v>
      </c>
      <c r="E208" s="252" t="s">
        <v>19</v>
      </c>
      <c r="F208" s="253" t="s">
        <v>370</v>
      </c>
      <c r="G208" s="251"/>
      <c r="H208" s="252" t="s">
        <v>19</v>
      </c>
      <c r="I208" s="254"/>
      <c r="J208" s="251"/>
      <c r="K208" s="251"/>
      <c r="L208" s="255"/>
      <c r="M208" s="256"/>
      <c r="N208" s="257"/>
      <c r="O208" s="257"/>
      <c r="P208" s="257"/>
      <c r="Q208" s="257"/>
      <c r="R208" s="257"/>
      <c r="S208" s="257"/>
      <c r="T208" s="258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9" t="s">
        <v>128</v>
      </c>
      <c r="AU208" s="259" t="s">
        <v>83</v>
      </c>
      <c r="AV208" s="15" t="s">
        <v>81</v>
      </c>
      <c r="AW208" s="15" t="s">
        <v>35</v>
      </c>
      <c r="AX208" s="15" t="s">
        <v>73</v>
      </c>
      <c r="AY208" s="259" t="s">
        <v>118</v>
      </c>
    </row>
    <row r="209" s="13" customFormat="1">
      <c r="A209" s="13"/>
      <c r="B209" s="226"/>
      <c r="C209" s="227"/>
      <c r="D209" s="228" t="s">
        <v>128</v>
      </c>
      <c r="E209" s="229" t="s">
        <v>19</v>
      </c>
      <c r="F209" s="230" t="s">
        <v>371</v>
      </c>
      <c r="G209" s="227"/>
      <c r="H209" s="231">
        <v>24.956</v>
      </c>
      <c r="I209" s="232"/>
      <c r="J209" s="227"/>
      <c r="K209" s="227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128</v>
      </c>
      <c r="AU209" s="237" t="s">
        <v>83</v>
      </c>
      <c r="AV209" s="13" t="s">
        <v>83</v>
      </c>
      <c r="AW209" s="13" t="s">
        <v>35</v>
      </c>
      <c r="AX209" s="13" t="s">
        <v>81</v>
      </c>
      <c r="AY209" s="237" t="s">
        <v>118</v>
      </c>
    </row>
    <row r="210" s="2" customFormat="1" ht="44.25" customHeight="1">
      <c r="A210" s="40"/>
      <c r="B210" s="41"/>
      <c r="C210" s="207" t="s">
        <v>372</v>
      </c>
      <c r="D210" s="207" t="s">
        <v>120</v>
      </c>
      <c r="E210" s="208" t="s">
        <v>373</v>
      </c>
      <c r="F210" s="209" t="s">
        <v>374</v>
      </c>
      <c r="G210" s="210" t="s">
        <v>182</v>
      </c>
      <c r="H210" s="211">
        <v>2.3999999999999999</v>
      </c>
      <c r="I210" s="212"/>
      <c r="J210" s="213">
        <f>ROUND(I210*H210,2)</f>
        <v>0</v>
      </c>
      <c r="K210" s="214"/>
      <c r="L210" s="46"/>
      <c r="M210" s="215" t="s">
        <v>19</v>
      </c>
      <c r="N210" s="216" t="s">
        <v>44</v>
      </c>
      <c r="O210" s="86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9" t="s">
        <v>124</v>
      </c>
      <c r="AT210" s="219" t="s">
        <v>120</v>
      </c>
      <c r="AU210" s="219" t="s">
        <v>83</v>
      </c>
      <c r="AY210" s="19" t="s">
        <v>118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9" t="s">
        <v>81</v>
      </c>
      <c r="BK210" s="220">
        <f>ROUND(I210*H210,2)</f>
        <v>0</v>
      </c>
      <c r="BL210" s="19" t="s">
        <v>124</v>
      </c>
      <c r="BM210" s="219" t="s">
        <v>375</v>
      </c>
    </row>
    <row r="211" s="2" customFormat="1">
      <c r="A211" s="40"/>
      <c r="B211" s="41"/>
      <c r="C211" s="42"/>
      <c r="D211" s="221" t="s">
        <v>126</v>
      </c>
      <c r="E211" s="42"/>
      <c r="F211" s="222" t="s">
        <v>376</v>
      </c>
      <c r="G211" s="42"/>
      <c r="H211" s="42"/>
      <c r="I211" s="223"/>
      <c r="J211" s="42"/>
      <c r="K211" s="42"/>
      <c r="L211" s="46"/>
      <c r="M211" s="224"/>
      <c r="N211" s="225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126</v>
      </c>
      <c r="AU211" s="19" t="s">
        <v>83</v>
      </c>
    </row>
    <row r="212" s="13" customFormat="1">
      <c r="A212" s="13"/>
      <c r="B212" s="226"/>
      <c r="C212" s="227"/>
      <c r="D212" s="228" t="s">
        <v>128</v>
      </c>
      <c r="E212" s="229" t="s">
        <v>19</v>
      </c>
      <c r="F212" s="230" t="s">
        <v>377</v>
      </c>
      <c r="G212" s="227"/>
      <c r="H212" s="231">
        <v>2.3999999999999999</v>
      </c>
      <c r="I212" s="232"/>
      <c r="J212" s="227"/>
      <c r="K212" s="227"/>
      <c r="L212" s="233"/>
      <c r="M212" s="234"/>
      <c r="N212" s="235"/>
      <c r="O212" s="235"/>
      <c r="P212" s="235"/>
      <c r="Q212" s="235"/>
      <c r="R212" s="235"/>
      <c r="S212" s="235"/>
      <c r="T212" s="23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7" t="s">
        <v>128</v>
      </c>
      <c r="AU212" s="237" t="s">
        <v>83</v>
      </c>
      <c r="AV212" s="13" t="s">
        <v>83</v>
      </c>
      <c r="AW212" s="13" t="s">
        <v>35</v>
      </c>
      <c r="AX212" s="13" t="s">
        <v>81</v>
      </c>
      <c r="AY212" s="237" t="s">
        <v>118</v>
      </c>
    </row>
    <row r="213" s="2" customFormat="1" ht="44.25" customHeight="1">
      <c r="A213" s="40"/>
      <c r="B213" s="41"/>
      <c r="C213" s="207" t="s">
        <v>378</v>
      </c>
      <c r="D213" s="207" t="s">
        <v>120</v>
      </c>
      <c r="E213" s="208" t="s">
        <v>379</v>
      </c>
      <c r="F213" s="209" t="s">
        <v>181</v>
      </c>
      <c r="G213" s="210" t="s">
        <v>182</v>
      </c>
      <c r="H213" s="211">
        <v>2.54</v>
      </c>
      <c r="I213" s="212"/>
      <c r="J213" s="213">
        <f>ROUND(I213*H213,2)</f>
        <v>0</v>
      </c>
      <c r="K213" s="214"/>
      <c r="L213" s="46"/>
      <c r="M213" s="215" t="s">
        <v>19</v>
      </c>
      <c r="N213" s="216" t="s">
        <v>44</v>
      </c>
      <c r="O213" s="86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9" t="s">
        <v>124</v>
      </c>
      <c r="AT213" s="219" t="s">
        <v>120</v>
      </c>
      <c r="AU213" s="219" t="s">
        <v>83</v>
      </c>
      <c r="AY213" s="19" t="s">
        <v>118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9" t="s">
        <v>81</v>
      </c>
      <c r="BK213" s="220">
        <f>ROUND(I213*H213,2)</f>
        <v>0</v>
      </c>
      <c r="BL213" s="19" t="s">
        <v>124</v>
      </c>
      <c r="BM213" s="219" t="s">
        <v>380</v>
      </c>
    </row>
    <row r="214" s="2" customFormat="1">
      <c r="A214" s="40"/>
      <c r="B214" s="41"/>
      <c r="C214" s="42"/>
      <c r="D214" s="221" t="s">
        <v>126</v>
      </c>
      <c r="E214" s="42"/>
      <c r="F214" s="222" t="s">
        <v>381</v>
      </c>
      <c r="G214" s="42"/>
      <c r="H214" s="42"/>
      <c r="I214" s="223"/>
      <c r="J214" s="42"/>
      <c r="K214" s="42"/>
      <c r="L214" s="46"/>
      <c r="M214" s="224"/>
      <c r="N214" s="225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126</v>
      </c>
      <c r="AU214" s="19" t="s">
        <v>83</v>
      </c>
    </row>
    <row r="215" s="2" customFormat="1" ht="44.25" customHeight="1">
      <c r="A215" s="40"/>
      <c r="B215" s="41"/>
      <c r="C215" s="207" t="s">
        <v>382</v>
      </c>
      <c r="D215" s="207" t="s">
        <v>120</v>
      </c>
      <c r="E215" s="208" t="s">
        <v>383</v>
      </c>
      <c r="F215" s="209" t="s">
        <v>384</v>
      </c>
      <c r="G215" s="210" t="s">
        <v>182</v>
      </c>
      <c r="H215" s="211">
        <v>0.85999999999999999</v>
      </c>
      <c r="I215" s="212"/>
      <c r="J215" s="213">
        <f>ROUND(I215*H215,2)</f>
        <v>0</v>
      </c>
      <c r="K215" s="214"/>
      <c r="L215" s="46"/>
      <c r="M215" s="215" t="s">
        <v>19</v>
      </c>
      <c r="N215" s="216" t="s">
        <v>44</v>
      </c>
      <c r="O215" s="86"/>
      <c r="P215" s="217">
        <f>O215*H215</f>
        <v>0</v>
      </c>
      <c r="Q215" s="217">
        <v>0</v>
      </c>
      <c r="R215" s="217">
        <f>Q215*H215</f>
        <v>0</v>
      </c>
      <c r="S215" s="217">
        <v>0</v>
      </c>
      <c r="T215" s="218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9" t="s">
        <v>124</v>
      </c>
      <c r="AT215" s="219" t="s">
        <v>120</v>
      </c>
      <c r="AU215" s="219" t="s">
        <v>83</v>
      </c>
      <c r="AY215" s="19" t="s">
        <v>118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9" t="s">
        <v>81</v>
      </c>
      <c r="BK215" s="220">
        <f>ROUND(I215*H215,2)</f>
        <v>0</v>
      </c>
      <c r="BL215" s="19" t="s">
        <v>124</v>
      </c>
      <c r="BM215" s="219" t="s">
        <v>385</v>
      </c>
    </row>
    <row r="216" s="2" customFormat="1">
      <c r="A216" s="40"/>
      <c r="B216" s="41"/>
      <c r="C216" s="42"/>
      <c r="D216" s="221" t="s">
        <v>126</v>
      </c>
      <c r="E216" s="42"/>
      <c r="F216" s="222" t="s">
        <v>386</v>
      </c>
      <c r="G216" s="42"/>
      <c r="H216" s="42"/>
      <c r="I216" s="223"/>
      <c r="J216" s="42"/>
      <c r="K216" s="42"/>
      <c r="L216" s="46"/>
      <c r="M216" s="224"/>
      <c r="N216" s="225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126</v>
      </c>
      <c r="AU216" s="19" t="s">
        <v>83</v>
      </c>
    </row>
    <row r="217" s="12" customFormat="1" ht="22.8" customHeight="1">
      <c r="A217" s="12"/>
      <c r="B217" s="191"/>
      <c r="C217" s="192"/>
      <c r="D217" s="193" t="s">
        <v>72</v>
      </c>
      <c r="E217" s="205" t="s">
        <v>387</v>
      </c>
      <c r="F217" s="205" t="s">
        <v>388</v>
      </c>
      <c r="G217" s="192"/>
      <c r="H217" s="192"/>
      <c r="I217" s="195"/>
      <c r="J217" s="206">
        <f>BK217</f>
        <v>0</v>
      </c>
      <c r="K217" s="192"/>
      <c r="L217" s="197"/>
      <c r="M217" s="198"/>
      <c r="N217" s="199"/>
      <c r="O217" s="199"/>
      <c r="P217" s="200">
        <f>SUM(P218:P219)</f>
        <v>0</v>
      </c>
      <c r="Q217" s="199"/>
      <c r="R217" s="200">
        <f>SUM(R218:R219)</f>
        <v>0</v>
      </c>
      <c r="S217" s="199"/>
      <c r="T217" s="201">
        <f>SUM(T218:T219)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2" t="s">
        <v>81</v>
      </c>
      <c r="AT217" s="203" t="s">
        <v>72</v>
      </c>
      <c r="AU217" s="203" t="s">
        <v>81</v>
      </c>
      <c r="AY217" s="202" t="s">
        <v>118</v>
      </c>
      <c r="BK217" s="204">
        <f>SUM(BK218:BK219)</f>
        <v>0</v>
      </c>
    </row>
    <row r="218" s="2" customFormat="1" ht="37.8" customHeight="1">
      <c r="A218" s="40"/>
      <c r="B218" s="41"/>
      <c r="C218" s="207" t="s">
        <v>389</v>
      </c>
      <c r="D218" s="207" t="s">
        <v>120</v>
      </c>
      <c r="E218" s="208" t="s">
        <v>390</v>
      </c>
      <c r="F218" s="209" t="s">
        <v>391</v>
      </c>
      <c r="G218" s="210" t="s">
        <v>182</v>
      </c>
      <c r="H218" s="211">
        <v>22.001999999999999</v>
      </c>
      <c r="I218" s="212"/>
      <c r="J218" s="213">
        <f>ROUND(I218*H218,2)</f>
        <v>0</v>
      </c>
      <c r="K218" s="214"/>
      <c r="L218" s="46"/>
      <c r="M218" s="215" t="s">
        <v>19</v>
      </c>
      <c r="N218" s="216" t="s">
        <v>44</v>
      </c>
      <c r="O218" s="86"/>
      <c r="P218" s="217">
        <f>O218*H218</f>
        <v>0</v>
      </c>
      <c r="Q218" s="217">
        <v>0</v>
      </c>
      <c r="R218" s="217">
        <f>Q218*H218</f>
        <v>0</v>
      </c>
      <c r="S218" s="217">
        <v>0</v>
      </c>
      <c r="T218" s="218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9" t="s">
        <v>124</v>
      </c>
      <c r="AT218" s="219" t="s">
        <v>120</v>
      </c>
      <c r="AU218" s="219" t="s">
        <v>83</v>
      </c>
      <c r="AY218" s="19" t="s">
        <v>118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9" t="s">
        <v>81</v>
      </c>
      <c r="BK218" s="220">
        <f>ROUND(I218*H218,2)</f>
        <v>0</v>
      </c>
      <c r="BL218" s="19" t="s">
        <v>124</v>
      </c>
      <c r="BM218" s="219" t="s">
        <v>392</v>
      </c>
    </row>
    <row r="219" s="2" customFormat="1">
      <c r="A219" s="40"/>
      <c r="B219" s="41"/>
      <c r="C219" s="42"/>
      <c r="D219" s="221" t="s">
        <v>126</v>
      </c>
      <c r="E219" s="42"/>
      <c r="F219" s="222" t="s">
        <v>393</v>
      </c>
      <c r="G219" s="42"/>
      <c r="H219" s="42"/>
      <c r="I219" s="223"/>
      <c r="J219" s="42"/>
      <c r="K219" s="42"/>
      <c r="L219" s="46"/>
      <c r="M219" s="224"/>
      <c r="N219" s="225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126</v>
      </c>
      <c r="AU219" s="19" t="s">
        <v>83</v>
      </c>
    </row>
    <row r="220" s="12" customFormat="1" ht="25.92" customHeight="1">
      <c r="A220" s="12"/>
      <c r="B220" s="191"/>
      <c r="C220" s="192"/>
      <c r="D220" s="193" t="s">
        <v>72</v>
      </c>
      <c r="E220" s="194" t="s">
        <v>219</v>
      </c>
      <c r="F220" s="194" t="s">
        <v>394</v>
      </c>
      <c r="G220" s="192"/>
      <c r="H220" s="192"/>
      <c r="I220" s="195"/>
      <c r="J220" s="196">
        <f>BK220</f>
        <v>0</v>
      </c>
      <c r="K220" s="192"/>
      <c r="L220" s="197"/>
      <c r="M220" s="198"/>
      <c r="N220" s="199"/>
      <c r="O220" s="199"/>
      <c r="P220" s="200">
        <f>P221</f>
        <v>0</v>
      </c>
      <c r="Q220" s="199"/>
      <c r="R220" s="200">
        <f>R221</f>
        <v>0.002457</v>
      </c>
      <c r="S220" s="199"/>
      <c r="T220" s="201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2" t="s">
        <v>134</v>
      </c>
      <c r="AT220" s="203" t="s">
        <v>72</v>
      </c>
      <c r="AU220" s="203" t="s">
        <v>73</v>
      </c>
      <c r="AY220" s="202" t="s">
        <v>118</v>
      </c>
      <c r="BK220" s="204">
        <f>BK221</f>
        <v>0</v>
      </c>
    </row>
    <row r="221" s="12" customFormat="1" ht="22.8" customHeight="1">
      <c r="A221" s="12"/>
      <c r="B221" s="191"/>
      <c r="C221" s="192"/>
      <c r="D221" s="193" t="s">
        <v>72</v>
      </c>
      <c r="E221" s="205" t="s">
        <v>395</v>
      </c>
      <c r="F221" s="205" t="s">
        <v>396</v>
      </c>
      <c r="G221" s="192"/>
      <c r="H221" s="192"/>
      <c r="I221" s="195"/>
      <c r="J221" s="206">
        <f>BK221</f>
        <v>0</v>
      </c>
      <c r="K221" s="192"/>
      <c r="L221" s="197"/>
      <c r="M221" s="198"/>
      <c r="N221" s="199"/>
      <c r="O221" s="199"/>
      <c r="P221" s="200">
        <f>SUM(P222:P226)</f>
        <v>0</v>
      </c>
      <c r="Q221" s="199"/>
      <c r="R221" s="200">
        <f>SUM(R222:R226)</f>
        <v>0.002457</v>
      </c>
      <c r="S221" s="199"/>
      <c r="T221" s="201">
        <f>SUM(T222:T226)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2" t="s">
        <v>134</v>
      </c>
      <c r="AT221" s="203" t="s">
        <v>72</v>
      </c>
      <c r="AU221" s="203" t="s">
        <v>81</v>
      </c>
      <c r="AY221" s="202" t="s">
        <v>118</v>
      </c>
      <c r="BK221" s="204">
        <f>SUM(BK222:BK226)</f>
        <v>0</v>
      </c>
    </row>
    <row r="222" s="2" customFormat="1" ht="24.15" customHeight="1">
      <c r="A222" s="40"/>
      <c r="B222" s="41"/>
      <c r="C222" s="207" t="s">
        <v>397</v>
      </c>
      <c r="D222" s="207" t="s">
        <v>120</v>
      </c>
      <c r="E222" s="208" t="s">
        <v>398</v>
      </c>
      <c r="F222" s="209" t="s">
        <v>399</v>
      </c>
      <c r="G222" s="210" t="s">
        <v>142</v>
      </c>
      <c r="H222" s="211">
        <v>3</v>
      </c>
      <c r="I222" s="212"/>
      <c r="J222" s="213">
        <f>ROUND(I222*H222,2)</f>
        <v>0</v>
      </c>
      <c r="K222" s="214"/>
      <c r="L222" s="46"/>
      <c r="M222" s="215" t="s">
        <v>19</v>
      </c>
      <c r="N222" s="216" t="s">
        <v>44</v>
      </c>
      <c r="O222" s="86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9" t="s">
        <v>400</v>
      </c>
      <c r="AT222" s="219" t="s">
        <v>120</v>
      </c>
      <c r="AU222" s="219" t="s">
        <v>83</v>
      </c>
      <c r="AY222" s="19" t="s">
        <v>118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9" t="s">
        <v>81</v>
      </c>
      <c r="BK222" s="220">
        <f>ROUND(I222*H222,2)</f>
        <v>0</v>
      </c>
      <c r="BL222" s="19" t="s">
        <v>400</v>
      </c>
      <c r="BM222" s="219" t="s">
        <v>401</v>
      </c>
    </row>
    <row r="223" s="2" customFormat="1">
      <c r="A223" s="40"/>
      <c r="B223" s="41"/>
      <c r="C223" s="42"/>
      <c r="D223" s="221" t="s">
        <v>126</v>
      </c>
      <c r="E223" s="42"/>
      <c r="F223" s="222" t="s">
        <v>402</v>
      </c>
      <c r="G223" s="42"/>
      <c r="H223" s="42"/>
      <c r="I223" s="223"/>
      <c r="J223" s="42"/>
      <c r="K223" s="42"/>
      <c r="L223" s="46"/>
      <c r="M223" s="224"/>
      <c r="N223" s="225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126</v>
      </c>
      <c r="AU223" s="19" t="s">
        <v>83</v>
      </c>
    </row>
    <row r="224" s="13" customFormat="1">
      <c r="A224" s="13"/>
      <c r="B224" s="226"/>
      <c r="C224" s="227"/>
      <c r="D224" s="228" t="s">
        <v>128</v>
      </c>
      <c r="E224" s="229" t="s">
        <v>19</v>
      </c>
      <c r="F224" s="230" t="s">
        <v>134</v>
      </c>
      <c r="G224" s="227"/>
      <c r="H224" s="231">
        <v>3</v>
      </c>
      <c r="I224" s="232"/>
      <c r="J224" s="227"/>
      <c r="K224" s="227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128</v>
      </c>
      <c r="AU224" s="237" t="s">
        <v>83</v>
      </c>
      <c r="AV224" s="13" t="s">
        <v>83</v>
      </c>
      <c r="AW224" s="13" t="s">
        <v>35</v>
      </c>
      <c r="AX224" s="13" t="s">
        <v>81</v>
      </c>
      <c r="AY224" s="237" t="s">
        <v>118</v>
      </c>
    </row>
    <row r="225" s="2" customFormat="1" ht="24.15" customHeight="1">
      <c r="A225" s="40"/>
      <c r="B225" s="41"/>
      <c r="C225" s="260" t="s">
        <v>403</v>
      </c>
      <c r="D225" s="260" t="s">
        <v>219</v>
      </c>
      <c r="E225" s="261" t="s">
        <v>404</v>
      </c>
      <c r="F225" s="262" t="s">
        <v>405</v>
      </c>
      <c r="G225" s="263" t="s">
        <v>142</v>
      </c>
      <c r="H225" s="264">
        <v>3.1499999999999999</v>
      </c>
      <c r="I225" s="265"/>
      <c r="J225" s="266">
        <f>ROUND(I225*H225,2)</f>
        <v>0</v>
      </c>
      <c r="K225" s="267"/>
      <c r="L225" s="268"/>
      <c r="M225" s="269" t="s">
        <v>19</v>
      </c>
      <c r="N225" s="270" t="s">
        <v>44</v>
      </c>
      <c r="O225" s="86"/>
      <c r="P225" s="217">
        <f>O225*H225</f>
        <v>0</v>
      </c>
      <c r="Q225" s="217">
        <v>0.00077999999999999999</v>
      </c>
      <c r="R225" s="217">
        <f>Q225*H225</f>
        <v>0.002457</v>
      </c>
      <c r="S225" s="217">
        <v>0</v>
      </c>
      <c r="T225" s="218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9" t="s">
        <v>406</v>
      </c>
      <c r="AT225" s="219" t="s">
        <v>219</v>
      </c>
      <c r="AU225" s="219" t="s">
        <v>83</v>
      </c>
      <c r="AY225" s="19" t="s">
        <v>118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9" t="s">
        <v>81</v>
      </c>
      <c r="BK225" s="220">
        <f>ROUND(I225*H225,2)</f>
        <v>0</v>
      </c>
      <c r="BL225" s="19" t="s">
        <v>406</v>
      </c>
      <c r="BM225" s="219" t="s">
        <v>407</v>
      </c>
    </row>
    <row r="226" s="13" customFormat="1">
      <c r="A226" s="13"/>
      <c r="B226" s="226"/>
      <c r="C226" s="227"/>
      <c r="D226" s="228" t="s">
        <v>128</v>
      </c>
      <c r="E226" s="227"/>
      <c r="F226" s="230" t="s">
        <v>408</v>
      </c>
      <c r="G226" s="227"/>
      <c r="H226" s="231">
        <v>3.1499999999999999</v>
      </c>
      <c r="I226" s="232"/>
      <c r="J226" s="227"/>
      <c r="K226" s="227"/>
      <c r="L226" s="233"/>
      <c r="M226" s="271"/>
      <c r="N226" s="272"/>
      <c r="O226" s="272"/>
      <c r="P226" s="272"/>
      <c r="Q226" s="272"/>
      <c r="R226" s="272"/>
      <c r="S226" s="272"/>
      <c r="T226" s="27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128</v>
      </c>
      <c r="AU226" s="237" t="s">
        <v>83</v>
      </c>
      <c r="AV226" s="13" t="s">
        <v>83</v>
      </c>
      <c r="AW226" s="13" t="s">
        <v>4</v>
      </c>
      <c r="AX226" s="13" t="s">
        <v>81</v>
      </c>
      <c r="AY226" s="237" t="s">
        <v>118</v>
      </c>
    </row>
    <row r="227" s="2" customFormat="1" ht="6.96" customHeight="1">
      <c r="A227" s="40"/>
      <c r="B227" s="61"/>
      <c r="C227" s="62"/>
      <c r="D227" s="62"/>
      <c r="E227" s="62"/>
      <c r="F227" s="62"/>
      <c r="G227" s="62"/>
      <c r="H227" s="62"/>
      <c r="I227" s="62"/>
      <c r="J227" s="62"/>
      <c r="K227" s="62"/>
      <c r="L227" s="46"/>
      <c r="M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</row>
  </sheetData>
  <sheetProtection sheet="1" autoFilter="0" formatColumns="0" formatRows="0" objects="1" scenarios="1" spinCount="100000" saltValue="YqtH/px9jV6XDFjGtpbDmV52jfzgtlHs+Vpkjfvs6FSqXY+22hD2RHAWTixPO2jIBXa+rCmkeGvMYdFlc+xGIg==" hashValue="qtrbOeRowLgd98lFedUUPlGkJIk9yvL0nZdoIacB/lfcyvw2OcPKOKnYGg2CqEmri7LYC+N7E39xNyrQBSf2Eg==" algorithmName="SHA-512" password="CC35"/>
  <autoFilter ref="C87:K226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2/113106152"/>
    <hyperlink ref="F95" r:id="rId2" display="https://podminky.urs.cz/item/CS_URS_2024_02/113107322"/>
    <hyperlink ref="F97" r:id="rId3" display="https://podminky.urs.cz/item/CS_URS_2024_02/113107341"/>
    <hyperlink ref="F100" r:id="rId4" display="https://podminky.urs.cz/item/CS_URS_2024_02/113202111"/>
    <hyperlink ref="F105" r:id="rId5" display="https://podminky.urs.cz/item/CS_URS_2024_02/121151103"/>
    <hyperlink ref="F109" r:id="rId6" display="https://podminky.urs.cz/item/CS_URS_2024_02/122151101"/>
    <hyperlink ref="F112" r:id="rId7" display="https://podminky.urs.cz/item/CS_URS_2024_02/129001101"/>
    <hyperlink ref="F114" r:id="rId8" display="https://podminky.urs.cz/item/CS_URS_2024_02/132212231"/>
    <hyperlink ref="F118" r:id="rId9" display="https://podminky.urs.cz/item/CS_URS_2024_02/162651112"/>
    <hyperlink ref="F120" r:id="rId10" display="https://podminky.urs.cz/item/CS_URS_2024_02/171201231"/>
    <hyperlink ref="F123" r:id="rId11" display="https://podminky.urs.cz/item/CS_URS_2024_02/171251201"/>
    <hyperlink ref="F125" r:id="rId12" display="https://podminky.urs.cz/item/CS_URS_2024_02/174111101"/>
    <hyperlink ref="F133" r:id="rId13" display="https://podminky.urs.cz/item/CS_URS_2024_02/181111111"/>
    <hyperlink ref="F138" r:id="rId14" display="https://podminky.urs.cz/item/CS_URS_2024_02/181311103"/>
    <hyperlink ref="F141" r:id="rId15" display="https://podminky.urs.cz/item/CS_URS_2024_02/181411131"/>
    <hyperlink ref="F146" r:id="rId16" display="https://podminky.urs.cz/item/CS_URS_2024_02/564861011"/>
    <hyperlink ref="F148" r:id="rId17" display="https://podminky.urs.cz/item/CS_URS_2024_02/564871011"/>
    <hyperlink ref="F150" r:id="rId18" display="https://podminky.urs.cz/item/CS_URS_2024_02/564962111"/>
    <hyperlink ref="F152" r:id="rId19" display="https://podminky.urs.cz/item/CS_URS_2024_02/565145101"/>
    <hyperlink ref="F154" r:id="rId20" display="https://podminky.urs.cz/item/CS_URS_2024_02/573191111"/>
    <hyperlink ref="F156" r:id="rId21" display="https://podminky.urs.cz/item/CS_URS_2024_02/573231108"/>
    <hyperlink ref="F158" r:id="rId22" display="https://podminky.urs.cz/item/CS_URS_2024_02/577134211"/>
    <hyperlink ref="F160" r:id="rId23" display="https://podminky.urs.cz/item/CS_URS_2024_02/596212210"/>
    <hyperlink ref="F166" r:id="rId24" display="https://podminky.urs.cz/item/CS_URS_2024_02/899133211"/>
    <hyperlink ref="F169" r:id="rId25" display="https://podminky.urs.cz/item/CS_URS_2024_02/912113111"/>
    <hyperlink ref="F172" r:id="rId26" display="https://podminky.urs.cz/item/CS_URS_2024_02/912113112"/>
    <hyperlink ref="F175" r:id="rId27" display="https://podminky.urs.cz/item/CS_URS_2024_02/915211115"/>
    <hyperlink ref="F179" r:id="rId28" display="https://podminky.urs.cz/item/CS_URS_2024_02/916231213"/>
    <hyperlink ref="F186" r:id="rId29" display="https://podminky.urs.cz/item/CS_URS_2024_02/916241213"/>
    <hyperlink ref="F190" r:id="rId30" display="https://podminky.urs.cz/item/CS_URS_2024_02/919732211"/>
    <hyperlink ref="F192" r:id="rId31" display="https://podminky.urs.cz/item/CS_URS_2024_02/919735111"/>
    <hyperlink ref="F194" r:id="rId32" display="https://podminky.urs.cz/item/CS_URS_2024_02/919794441"/>
    <hyperlink ref="F196" r:id="rId33" display="https://podminky.urs.cz/item/CS_URS_2024_02/938908421"/>
    <hyperlink ref="F200" r:id="rId34" display="https://podminky.urs.cz/item/CS_URS_2024_02/938909331"/>
    <hyperlink ref="F205" r:id="rId35" display="https://podminky.urs.cz/item/CS_URS_2024_02/997221571"/>
    <hyperlink ref="F207" r:id="rId36" display="https://podminky.urs.cz/item/CS_URS_2024_02/997221579"/>
    <hyperlink ref="F211" r:id="rId37" display="https://podminky.urs.cz/item/CS_URS_2024_02/997221861"/>
    <hyperlink ref="F214" r:id="rId38" display="https://podminky.urs.cz/item/CS_URS_2024_02/997221873"/>
    <hyperlink ref="F216" r:id="rId39" display="https://podminky.urs.cz/item/CS_URS_2024_02/997221875"/>
    <hyperlink ref="F219" r:id="rId40" display="https://podminky.urs.cz/item/CS_URS_2024_02/998223011"/>
    <hyperlink ref="F223" r:id="rId41" display="https://podminky.urs.cz/item/CS_URS_2024_02/2201820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Zhotovení zpevněných stanovišť kontejnerů na odpad - XI.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409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ROUND((SUM(BE85:BE125)),  2)</f>
        <v>0</v>
      </c>
      <c r="G33" s="40"/>
      <c r="H33" s="40"/>
      <c r="I33" s="150">
        <v>0.20999999999999999</v>
      </c>
      <c r="J33" s="149">
        <f>ROUND(((SUM(BE85:BE125))*I33),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ROUND((SUM(BF85:BF125)),  2)</f>
        <v>0</v>
      </c>
      <c r="G34" s="40"/>
      <c r="H34" s="40"/>
      <c r="I34" s="150">
        <v>0.12</v>
      </c>
      <c r="J34" s="149">
        <f>ROUND(((SUM(BF85:BF125))*I34),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ROUND((SUM(BG85:BG125)),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ROUND((SUM(BH85:BH125)),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ROUND((SUM(BI85:BI125)),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Zhotovení zpevněných stanovišť kontejnerů na odpad - XI.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30. 7. 2024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Agroprojekt Jihlava, spol.s.r.o.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Agroprojekt Jihlava, spol.s.r.o.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410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411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412</v>
      </c>
      <c r="E62" s="176"/>
      <c r="F62" s="176"/>
      <c r="G62" s="176"/>
      <c r="H62" s="176"/>
      <c r="I62" s="176"/>
      <c r="J62" s="177">
        <f>J106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413</v>
      </c>
      <c r="E63" s="176"/>
      <c r="F63" s="176"/>
      <c r="G63" s="176"/>
      <c r="H63" s="176"/>
      <c r="I63" s="176"/>
      <c r="J63" s="177">
        <f>J110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414</v>
      </c>
      <c r="E64" s="176"/>
      <c r="F64" s="176"/>
      <c r="G64" s="176"/>
      <c r="H64" s="176"/>
      <c r="I64" s="176"/>
      <c r="J64" s="177">
        <f>J117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415</v>
      </c>
      <c r="E65" s="176"/>
      <c r="F65" s="176"/>
      <c r="G65" s="176"/>
      <c r="H65" s="176"/>
      <c r="I65" s="176"/>
      <c r="J65" s="177">
        <f>J121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103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Zhotovení zpevněných stanovišť kontejnerů na odpad - XI. Etapa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88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VON - Vedlejší a ostatní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Jihlava</v>
      </c>
      <c r="G79" s="42"/>
      <c r="H79" s="42"/>
      <c r="I79" s="34" t="s">
        <v>23</v>
      </c>
      <c r="J79" s="74" t="str">
        <f>IF(J12="","",J12)</f>
        <v>30. 7. 2024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25</v>
      </c>
      <c r="D81" s="42"/>
      <c r="E81" s="42"/>
      <c r="F81" s="29" t="str">
        <f>E15</f>
        <v>Statutární město Jihlava</v>
      </c>
      <c r="G81" s="42"/>
      <c r="H81" s="42"/>
      <c r="I81" s="34" t="s">
        <v>32</v>
      </c>
      <c r="J81" s="38" t="str">
        <f>E21</f>
        <v>Agroprojekt Jihlava, spol.s.r.o.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30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>Agroprojekt Jihlava, spol.s.r.o.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104</v>
      </c>
      <c r="D84" s="182" t="s">
        <v>58</v>
      </c>
      <c r="E84" s="182" t="s">
        <v>54</v>
      </c>
      <c r="F84" s="182" t="s">
        <v>55</v>
      </c>
      <c r="G84" s="182" t="s">
        <v>105</v>
      </c>
      <c r="H84" s="182" t="s">
        <v>106</v>
      </c>
      <c r="I84" s="182" t="s">
        <v>107</v>
      </c>
      <c r="J84" s="183" t="s">
        <v>92</v>
      </c>
      <c r="K84" s="184" t="s">
        <v>108</v>
      </c>
      <c r="L84" s="185"/>
      <c r="M84" s="94" t="s">
        <v>19</v>
      </c>
      <c r="N84" s="95" t="s">
        <v>43</v>
      </c>
      <c r="O84" s="95" t="s">
        <v>109</v>
      </c>
      <c r="P84" s="95" t="s">
        <v>110</v>
      </c>
      <c r="Q84" s="95" t="s">
        <v>111</v>
      </c>
      <c r="R84" s="95" t="s">
        <v>112</v>
      </c>
      <c r="S84" s="95" t="s">
        <v>113</v>
      </c>
      <c r="T84" s="96" t="s">
        <v>114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115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</f>
        <v>0</v>
      </c>
      <c r="Q85" s="98"/>
      <c r="R85" s="188">
        <f>R86</f>
        <v>0</v>
      </c>
      <c r="S85" s="98"/>
      <c r="T85" s="189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93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72</v>
      </c>
      <c r="E86" s="194" t="s">
        <v>416</v>
      </c>
      <c r="F86" s="194" t="s">
        <v>417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P87+P106+P110+P117+P121</f>
        <v>0</v>
      </c>
      <c r="Q86" s="199"/>
      <c r="R86" s="200">
        <f>R87+R106+R110+R117+R121</f>
        <v>0</v>
      </c>
      <c r="S86" s="199"/>
      <c r="T86" s="201">
        <f>T87+T106+T110+T117+T121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148</v>
      </c>
      <c r="AT86" s="203" t="s">
        <v>72</v>
      </c>
      <c r="AU86" s="203" t="s">
        <v>73</v>
      </c>
      <c r="AY86" s="202" t="s">
        <v>118</v>
      </c>
      <c r="BK86" s="204">
        <f>BK87+BK106+BK110+BK117+BK121</f>
        <v>0</v>
      </c>
    </row>
    <row r="87" s="12" customFormat="1" ht="22.8" customHeight="1">
      <c r="A87" s="12"/>
      <c r="B87" s="191"/>
      <c r="C87" s="192"/>
      <c r="D87" s="193" t="s">
        <v>72</v>
      </c>
      <c r="E87" s="205" t="s">
        <v>418</v>
      </c>
      <c r="F87" s="205" t="s">
        <v>419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SUM(P88:P105)</f>
        <v>0</v>
      </c>
      <c r="Q87" s="199"/>
      <c r="R87" s="200">
        <f>SUM(R88:R105)</f>
        <v>0</v>
      </c>
      <c r="S87" s="199"/>
      <c r="T87" s="201">
        <f>SUM(T88:T105)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148</v>
      </c>
      <c r="AT87" s="203" t="s">
        <v>72</v>
      </c>
      <c r="AU87" s="203" t="s">
        <v>81</v>
      </c>
      <c r="AY87" s="202" t="s">
        <v>118</v>
      </c>
      <c r="BK87" s="204">
        <f>SUM(BK88:BK105)</f>
        <v>0</v>
      </c>
    </row>
    <row r="88" s="2" customFormat="1" ht="16.5" customHeight="1">
      <c r="A88" s="40"/>
      <c r="B88" s="41"/>
      <c r="C88" s="207" t="s">
        <v>81</v>
      </c>
      <c r="D88" s="207" t="s">
        <v>120</v>
      </c>
      <c r="E88" s="208" t="s">
        <v>420</v>
      </c>
      <c r="F88" s="209" t="s">
        <v>421</v>
      </c>
      <c r="G88" s="210" t="s">
        <v>422</v>
      </c>
      <c r="H88" s="211">
        <v>1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44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423</v>
      </c>
      <c r="AT88" s="219" t="s">
        <v>120</v>
      </c>
      <c r="AU88" s="219" t="s">
        <v>83</v>
      </c>
      <c r="AY88" s="19" t="s">
        <v>118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81</v>
      </c>
      <c r="BK88" s="220">
        <f>ROUND(I88*H88,2)</f>
        <v>0</v>
      </c>
      <c r="BL88" s="19" t="s">
        <v>423</v>
      </c>
      <c r="BM88" s="219" t="s">
        <v>424</v>
      </c>
    </row>
    <row r="89" s="2" customFormat="1">
      <c r="A89" s="40"/>
      <c r="B89" s="41"/>
      <c r="C89" s="42"/>
      <c r="D89" s="221" t="s">
        <v>126</v>
      </c>
      <c r="E89" s="42"/>
      <c r="F89" s="222" t="s">
        <v>425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126</v>
      </c>
      <c r="AU89" s="19" t="s">
        <v>83</v>
      </c>
    </row>
    <row r="90" s="2" customFormat="1">
      <c r="A90" s="40"/>
      <c r="B90" s="41"/>
      <c r="C90" s="42"/>
      <c r="D90" s="228" t="s">
        <v>153</v>
      </c>
      <c r="E90" s="42"/>
      <c r="F90" s="249" t="s">
        <v>426</v>
      </c>
      <c r="G90" s="42"/>
      <c r="H90" s="42"/>
      <c r="I90" s="223"/>
      <c r="J90" s="42"/>
      <c r="K90" s="42"/>
      <c r="L90" s="46"/>
      <c r="M90" s="224"/>
      <c r="N90" s="22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153</v>
      </c>
      <c r="AU90" s="19" t="s">
        <v>83</v>
      </c>
    </row>
    <row r="91" s="2" customFormat="1" ht="16.5" customHeight="1">
      <c r="A91" s="40"/>
      <c r="B91" s="41"/>
      <c r="C91" s="207" t="s">
        <v>83</v>
      </c>
      <c r="D91" s="207" t="s">
        <v>120</v>
      </c>
      <c r="E91" s="208" t="s">
        <v>427</v>
      </c>
      <c r="F91" s="209" t="s">
        <v>428</v>
      </c>
      <c r="G91" s="210" t="s">
        <v>422</v>
      </c>
      <c r="H91" s="211">
        <v>1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44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423</v>
      </c>
      <c r="AT91" s="219" t="s">
        <v>120</v>
      </c>
      <c r="AU91" s="219" t="s">
        <v>83</v>
      </c>
      <c r="AY91" s="19" t="s">
        <v>118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81</v>
      </c>
      <c r="BK91" s="220">
        <f>ROUND(I91*H91,2)</f>
        <v>0</v>
      </c>
      <c r="BL91" s="19" t="s">
        <v>423</v>
      </c>
      <c r="BM91" s="219" t="s">
        <v>429</v>
      </c>
    </row>
    <row r="92" s="2" customFormat="1">
      <c r="A92" s="40"/>
      <c r="B92" s="41"/>
      <c r="C92" s="42"/>
      <c r="D92" s="221" t="s">
        <v>126</v>
      </c>
      <c r="E92" s="42"/>
      <c r="F92" s="222" t="s">
        <v>430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126</v>
      </c>
      <c r="AU92" s="19" t="s">
        <v>83</v>
      </c>
    </row>
    <row r="93" s="2" customFormat="1">
      <c r="A93" s="40"/>
      <c r="B93" s="41"/>
      <c r="C93" s="42"/>
      <c r="D93" s="228" t="s">
        <v>153</v>
      </c>
      <c r="E93" s="42"/>
      <c r="F93" s="249" t="s">
        <v>431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153</v>
      </c>
      <c r="AU93" s="19" t="s">
        <v>83</v>
      </c>
    </row>
    <row r="94" s="2" customFormat="1" ht="16.5" customHeight="1">
      <c r="A94" s="40"/>
      <c r="B94" s="41"/>
      <c r="C94" s="207" t="s">
        <v>134</v>
      </c>
      <c r="D94" s="207" t="s">
        <v>120</v>
      </c>
      <c r="E94" s="208" t="s">
        <v>432</v>
      </c>
      <c r="F94" s="209" t="s">
        <v>433</v>
      </c>
      <c r="G94" s="210" t="s">
        <v>422</v>
      </c>
      <c r="H94" s="211">
        <v>1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44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423</v>
      </c>
      <c r="AT94" s="219" t="s">
        <v>120</v>
      </c>
      <c r="AU94" s="219" t="s">
        <v>83</v>
      </c>
      <c r="AY94" s="19" t="s">
        <v>118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81</v>
      </c>
      <c r="BK94" s="220">
        <f>ROUND(I94*H94,2)</f>
        <v>0</v>
      </c>
      <c r="BL94" s="19" t="s">
        <v>423</v>
      </c>
      <c r="BM94" s="219" t="s">
        <v>434</v>
      </c>
    </row>
    <row r="95" s="2" customFormat="1">
      <c r="A95" s="40"/>
      <c r="B95" s="41"/>
      <c r="C95" s="42"/>
      <c r="D95" s="221" t="s">
        <v>126</v>
      </c>
      <c r="E95" s="42"/>
      <c r="F95" s="222" t="s">
        <v>435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126</v>
      </c>
      <c r="AU95" s="19" t="s">
        <v>83</v>
      </c>
    </row>
    <row r="96" s="2" customFormat="1">
      <c r="A96" s="40"/>
      <c r="B96" s="41"/>
      <c r="C96" s="42"/>
      <c r="D96" s="228" t="s">
        <v>153</v>
      </c>
      <c r="E96" s="42"/>
      <c r="F96" s="249" t="s">
        <v>436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153</v>
      </c>
      <c r="AU96" s="19" t="s">
        <v>83</v>
      </c>
    </row>
    <row r="97" s="2" customFormat="1" ht="16.5" customHeight="1">
      <c r="A97" s="40"/>
      <c r="B97" s="41"/>
      <c r="C97" s="207" t="s">
        <v>124</v>
      </c>
      <c r="D97" s="207" t="s">
        <v>120</v>
      </c>
      <c r="E97" s="208" t="s">
        <v>437</v>
      </c>
      <c r="F97" s="209" t="s">
        <v>438</v>
      </c>
      <c r="G97" s="210" t="s">
        <v>422</v>
      </c>
      <c r="H97" s="211">
        <v>1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44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423</v>
      </c>
      <c r="AT97" s="219" t="s">
        <v>120</v>
      </c>
      <c r="AU97" s="219" t="s">
        <v>83</v>
      </c>
      <c r="AY97" s="19" t="s">
        <v>118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81</v>
      </c>
      <c r="BK97" s="220">
        <f>ROUND(I97*H97,2)</f>
        <v>0</v>
      </c>
      <c r="BL97" s="19" t="s">
        <v>423</v>
      </c>
      <c r="BM97" s="219" t="s">
        <v>439</v>
      </c>
    </row>
    <row r="98" s="2" customFormat="1">
      <c r="A98" s="40"/>
      <c r="B98" s="41"/>
      <c r="C98" s="42"/>
      <c r="D98" s="221" t="s">
        <v>126</v>
      </c>
      <c r="E98" s="42"/>
      <c r="F98" s="222" t="s">
        <v>440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126</v>
      </c>
      <c r="AU98" s="19" t="s">
        <v>83</v>
      </c>
    </row>
    <row r="99" s="2" customFormat="1" ht="16.5" customHeight="1">
      <c r="A99" s="40"/>
      <c r="B99" s="41"/>
      <c r="C99" s="207" t="s">
        <v>148</v>
      </c>
      <c r="D99" s="207" t="s">
        <v>120</v>
      </c>
      <c r="E99" s="208" t="s">
        <v>441</v>
      </c>
      <c r="F99" s="209" t="s">
        <v>442</v>
      </c>
      <c r="G99" s="210" t="s">
        <v>422</v>
      </c>
      <c r="H99" s="211">
        <v>1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44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423</v>
      </c>
      <c r="AT99" s="219" t="s">
        <v>120</v>
      </c>
      <c r="AU99" s="219" t="s">
        <v>83</v>
      </c>
      <c r="AY99" s="19" t="s">
        <v>118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81</v>
      </c>
      <c r="BK99" s="220">
        <f>ROUND(I99*H99,2)</f>
        <v>0</v>
      </c>
      <c r="BL99" s="19" t="s">
        <v>423</v>
      </c>
      <c r="BM99" s="219" t="s">
        <v>443</v>
      </c>
    </row>
    <row r="100" s="2" customFormat="1">
      <c r="A100" s="40"/>
      <c r="B100" s="41"/>
      <c r="C100" s="42"/>
      <c r="D100" s="221" t="s">
        <v>126</v>
      </c>
      <c r="E100" s="42"/>
      <c r="F100" s="222" t="s">
        <v>444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126</v>
      </c>
      <c r="AU100" s="19" t="s">
        <v>83</v>
      </c>
    </row>
    <row r="101" s="2" customFormat="1" ht="16.5" customHeight="1">
      <c r="A101" s="40"/>
      <c r="B101" s="41"/>
      <c r="C101" s="207" t="s">
        <v>156</v>
      </c>
      <c r="D101" s="207" t="s">
        <v>120</v>
      </c>
      <c r="E101" s="208" t="s">
        <v>445</v>
      </c>
      <c r="F101" s="209" t="s">
        <v>446</v>
      </c>
      <c r="G101" s="210" t="s">
        <v>422</v>
      </c>
      <c r="H101" s="211">
        <v>1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44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423</v>
      </c>
      <c r="AT101" s="219" t="s">
        <v>120</v>
      </c>
      <c r="AU101" s="219" t="s">
        <v>83</v>
      </c>
      <c r="AY101" s="19" t="s">
        <v>118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81</v>
      </c>
      <c r="BK101" s="220">
        <f>ROUND(I101*H101,2)</f>
        <v>0</v>
      </c>
      <c r="BL101" s="19" t="s">
        <v>423</v>
      </c>
      <c r="BM101" s="219" t="s">
        <v>447</v>
      </c>
    </row>
    <row r="102" s="2" customFormat="1">
      <c r="A102" s="40"/>
      <c r="B102" s="41"/>
      <c r="C102" s="42"/>
      <c r="D102" s="221" t="s">
        <v>126</v>
      </c>
      <c r="E102" s="42"/>
      <c r="F102" s="222" t="s">
        <v>448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126</v>
      </c>
      <c r="AU102" s="19" t="s">
        <v>83</v>
      </c>
    </row>
    <row r="103" s="2" customFormat="1" ht="16.5" customHeight="1">
      <c r="A103" s="40"/>
      <c r="B103" s="41"/>
      <c r="C103" s="207" t="s">
        <v>163</v>
      </c>
      <c r="D103" s="207" t="s">
        <v>120</v>
      </c>
      <c r="E103" s="208" t="s">
        <v>449</v>
      </c>
      <c r="F103" s="209" t="s">
        <v>450</v>
      </c>
      <c r="G103" s="210" t="s">
        <v>422</v>
      </c>
      <c r="H103" s="211">
        <v>1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44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423</v>
      </c>
      <c r="AT103" s="219" t="s">
        <v>120</v>
      </c>
      <c r="AU103" s="219" t="s">
        <v>83</v>
      </c>
      <c r="AY103" s="19" t="s">
        <v>118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81</v>
      </c>
      <c r="BK103" s="220">
        <f>ROUND(I103*H103,2)</f>
        <v>0</v>
      </c>
      <c r="BL103" s="19" t="s">
        <v>423</v>
      </c>
      <c r="BM103" s="219" t="s">
        <v>451</v>
      </c>
    </row>
    <row r="104" s="2" customFormat="1">
      <c r="A104" s="40"/>
      <c r="B104" s="41"/>
      <c r="C104" s="42"/>
      <c r="D104" s="221" t="s">
        <v>126</v>
      </c>
      <c r="E104" s="42"/>
      <c r="F104" s="222" t="s">
        <v>452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126</v>
      </c>
      <c r="AU104" s="19" t="s">
        <v>83</v>
      </c>
    </row>
    <row r="105" s="2" customFormat="1">
      <c r="A105" s="40"/>
      <c r="B105" s="41"/>
      <c r="C105" s="42"/>
      <c r="D105" s="228" t="s">
        <v>153</v>
      </c>
      <c r="E105" s="42"/>
      <c r="F105" s="249" t="s">
        <v>453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153</v>
      </c>
      <c r="AU105" s="19" t="s">
        <v>83</v>
      </c>
    </row>
    <row r="106" s="12" customFormat="1" ht="22.8" customHeight="1">
      <c r="A106" s="12"/>
      <c r="B106" s="191"/>
      <c r="C106" s="192"/>
      <c r="D106" s="193" t="s">
        <v>72</v>
      </c>
      <c r="E106" s="205" t="s">
        <v>454</v>
      </c>
      <c r="F106" s="205" t="s">
        <v>455</v>
      </c>
      <c r="G106" s="192"/>
      <c r="H106" s="192"/>
      <c r="I106" s="195"/>
      <c r="J106" s="206">
        <f>BK106</f>
        <v>0</v>
      </c>
      <c r="K106" s="192"/>
      <c r="L106" s="197"/>
      <c r="M106" s="198"/>
      <c r="N106" s="199"/>
      <c r="O106" s="199"/>
      <c r="P106" s="200">
        <f>SUM(P107:P109)</f>
        <v>0</v>
      </c>
      <c r="Q106" s="199"/>
      <c r="R106" s="200">
        <f>SUM(R107:R109)</f>
        <v>0</v>
      </c>
      <c r="S106" s="199"/>
      <c r="T106" s="201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148</v>
      </c>
      <c r="AT106" s="203" t="s">
        <v>72</v>
      </c>
      <c r="AU106" s="203" t="s">
        <v>81</v>
      </c>
      <c r="AY106" s="202" t="s">
        <v>118</v>
      </c>
      <c r="BK106" s="204">
        <f>SUM(BK107:BK109)</f>
        <v>0</v>
      </c>
    </row>
    <row r="107" s="2" customFormat="1" ht="16.5" customHeight="1">
      <c r="A107" s="40"/>
      <c r="B107" s="41"/>
      <c r="C107" s="207" t="s">
        <v>78</v>
      </c>
      <c r="D107" s="207" t="s">
        <v>120</v>
      </c>
      <c r="E107" s="208" t="s">
        <v>456</v>
      </c>
      <c r="F107" s="209" t="s">
        <v>455</v>
      </c>
      <c r="G107" s="210" t="s">
        <v>422</v>
      </c>
      <c r="H107" s="211">
        <v>1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44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423</v>
      </c>
      <c r="AT107" s="219" t="s">
        <v>120</v>
      </c>
      <c r="AU107" s="219" t="s">
        <v>83</v>
      </c>
      <c r="AY107" s="19" t="s">
        <v>118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81</v>
      </c>
      <c r="BK107" s="220">
        <f>ROUND(I107*H107,2)</f>
        <v>0</v>
      </c>
      <c r="BL107" s="19" t="s">
        <v>423</v>
      </c>
      <c r="BM107" s="219" t="s">
        <v>457</v>
      </c>
    </row>
    <row r="108" s="2" customFormat="1">
      <c r="A108" s="40"/>
      <c r="B108" s="41"/>
      <c r="C108" s="42"/>
      <c r="D108" s="221" t="s">
        <v>126</v>
      </c>
      <c r="E108" s="42"/>
      <c r="F108" s="222" t="s">
        <v>458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126</v>
      </c>
      <c r="AU108" s="19" t="s">
        <v>83</v>
      </c>
    </row>
    <row r="109" s="2" customFormat="1">
      <c r="A109" s="40"/>
      <c r="B109" s="41"/>
      <c r="C109" s="42"/>
      <c r="D109" s="228" t="s">
        <v>153</v>
      </c>
      <c r="E109" s="42"/>
      <c r="F109" s="249" t="s">
        <v>459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153</v>
      </c>
      <c r="AU109" s="19" t="s">
        <v>83</v>
      </c>
    </row>
    <row r="110" s="12" customFormat="1" ht="22.8" customHeight="1">
      <c r="A110" s="12"/>
      <c r="B110" s="191"/>
      <c r="C110" s="192"/>
      <c r="D110" s="193" t="s">
        <v>72</v>
      </c>
      <c r="E110" s="205" t="s">
        <v>460</v>
      </c>
      <c r="F110" s="205" t="s">
        <v>461</v>
      </c>
      <c r="G110" s="192"/>
      <c r="H110" s="192"/>
      <c r="I110" s="195"/>
      <c r="J110" s="206">
        <f>BK110</f>
        <v>0</v>
      </c>
      <c r="K110" s="192"/>
      <c r="L110" s="197"/>
      <c r="M110" s="198"/>
      <c r="N110" s="199"/>
      <c r="O110" s="199"/>
      <c r="P110" s="200">
        <f>SUM(P111:P116)</f>
        <v>0</v>
      </c>
      <c r="Q110" s="199"/>
      <c r="R110" s="200">
        <f>SUM(R111:R116)</f>
        <v>0</v>
      </c>
      <c r="S110" s="199"/>
      <c r="T110" s="201">
        <f>SUM(T111:T116)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2" t="s">
        <v>148</v>
      </c>
      <c r="AT110" s="203" t="s">
        <v>72</v>
      </c>
      <c r="AU110" s="203" t="s">
        <v>81</v>
      </c>
      <c r="AY110" s="202" t="s">
        <v>118</v>
      </c>
      <c r="BK110" s="204">
        <f>SUM(BK111:BK116)</f>
        <v>0</v>
      </c>
    </row>
    <row r="111" s="2" customFormat="1" ht="16.5" customHeight="1">
      <c r="A111" s="40"/>
      <c r="B111" s="41"/>
      <c r="C111" s="207" t="s">
        <v>174</v>
      </c>
      <c r="D111" s="207" t="s">
        <v>120</v>
      </c>
      <c r="E111" s="208" t="s">
        <v>462</v>
      </c>
      <c r="F111" s="209" t="s">
        <v>461</v>
      </c>
      <c r="G111" s="210" t="s">
        <v>422</v>
      </c>
      <c r="H111" s="211">
        <v>1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44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423</v>
      </c>
      <c r="AT111" s="219" t="s">
        <v>120</v>
      </c>
      <c r="AU111" s="219" t="s">
        <v>83</v>
      </c>
      <c r="AY111" s="19" t="s">
        <v>118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81</v>
      </c>
      <c r="BK111" s="220">
        <f>ROUND(I111*H111,2)</f>
        <v>0</v>
      </c>
      <c r="BL111" s="19" t="s">
        <v>423</v>
      </c>
      <c r="BM111" s="219" t="s">
        <v>463</v>
      </c>
    </row>
    <row r="112" s="2" customFormat="1">
      <c r="A112" s="40"/>
      <c r="B112" s="41"/>
      <c r="C112" s="42"/>
      <c r="D112" s="221" t="s">
        <v>126</v>
      </c>
      <c r="E112" s="42"/>
      <c r="F112" s="222" t="s">
        <v>464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126</v>
      </c>
      <c r="AU112" s="19" t="s">
        <v>83</v>
      </c>
    </row>
    <row r="113" s="2" customFormat="1">
      <c r="A113" s="40"/>
      <c r="B113" s="41"/>
      <c r="C113" s="42"/>
      <c r="D113" s="228" t="s">
        <v>153</v>
      </c>
      <c r="E113" s="42"/>
      <c r="F113" s="249" t="s">
        <v>465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153</v>
      </c>
      <c r="AU113" s="19" t="s">
        <v>83</v>
      </c>
    </row>
    <row r="114" s="2" customFormat="1" ht="16.5" customHeight="1">
      <c r="A114" s="40"/>
      <c r="B114" s="41"/>
      <c r="C114" s="207" t="s">
        <v>179</v>
      </c>
      <c r="D114" s="207" t="s">
        <v>120</v>
      </c>
      <c r="E114" s="208" t="s">
        <v>466</v>
      </c>
      <c r="F114" s="209" t="s">
        <v>467</v>
      </c>
      <c r="G114" s="210" t="s">
        <v>422</v>
      </c>
      <c r="H114" s="211">
        <v>1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44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423</v>
      </c>
      <c r="AT114" s="219" t="s">
        <v>120</v>
      </c>
      <c r="AU114" s="219" t="s">
        <v>83</v>
      </c>
      <c r="AY114" s="19" t="s">
        <v>118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81</v>
      </c>
      <c r="BK114" s="220">
        <f>ROUND(I114*H114,2)</f>
        <v>0</v>
      </c>
      <c r="BL114" s="19" t="s">
        <v>423</v>
      </c>
      <c r="BM114" s="219" t="s">
        <v>468</v>
      </c>
    </row>
    <row r="115" s="2" customFormat="1">
      <c r="A115" s="40"/>
      <c r="B115" s="41"/>
      <c r="C115" s="42"/>
      <c r="D115" s="221" t="s">
        <v>126</v>
      </c>
      <c r="E115" s="42"/>
      <c r="F115" s="222" t="s">
        <v>469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126</v>
      </c>
      <c r="AU115" s="19" t="s">
        <v>83</v>
      </c>
    </row>
    <row r="116" s="2" customFormat="1">
      <c r="A116" s="40"/>
      <c r="B116" s="41"/>
      <c r="C116" s="42"/>
      <c r="D116" s="228" t="s">
        <v>153</v>
      </c>
      <c r="E116" s="42"/>
      <c r="F116" s="249" t="s">
        <v>470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153</v>
      </c>
      <c r="AU116" s="19" t="s">
        <v>83</v>
      </c>
    </row>
    <row r="117" s="12" customFormat="1" ht="22.8" customHeight="1">
      <c r="A117" s="12"/>
      <c r="B117" s="191"/>
      <c r="C117" s="192"/>
      <c r="D117" s="193" t="s">
        <v>72</v>
      </c>
      <c r="E117" s="205" t="s">
        <v>471</v>
      </c>
      <c r="F117" s="205" t="s">
        <v>472</v>
      </c>
      <c r="G117" s="192"/>
      <c r="H117" s="192"/>
      <c r="I117" s="195"/>
      <c r="J117" s="206">
        <f>BK117</f>
        <v>0</v>
      </c>
      <c r="K117" s="192"/>
      <c r="L117" s="197"/>
      <c r="M117" s="198"/>
      <c r="N117" s="199"/>
      <c r="O117" s="199"/>
      <c r="P117" s="200">
        <f>SUM(P118:P120)</f>
        <v>0</v>
      </c>
      <c r="Q117" s="199"/>
      <c r="R117" s="200">
        <f>SUM(R118:R120)</f>
        <v>0</v>
      </c>
      <c r="S117" s="199"/>
      <c r="T117" s="201">
        <f>SUM(T118:T120)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2" t="s">
        <v>148</v>
      </c>
      <c r="AT117" s="203" t="s">
        <v>72</v>
      </c>
      <c r="AU117" s="203" t="s">
        <v>81</v>
      </c>
      <c r="AY117" s="202" t="s">
        <v>118</v>
      </c>
      <c r="BK117" s="204">
        <f>SUM(BK118:BK120)</f>
        <v>0</v>
      </c>
    </row>
    <row r="118" s="2" customFormat="1" ht="16.5" customHeight="1">
      <c r="A118" s="40"/>
      <c r="B118" s="41"/>
      <c r="C118" s="207" t="s">
        <v>186</v>
      </c>
      <c r="D118" s="207" t="s">
        <v>120</v>
      </c>
      <c r="E118" s="208" t="s">
        <v>473</v>
      </c>
      <c r="F118" s="209" t="s">
        <v>474</v>
      </c>
      <c r="G118" s="210" t="s">
        <v>422</v>
      </c>
      <c r="H118" s="211">
        <v>1</v>
      </c>
      <c r="I118" s="212"/>
      <c r="J118" s="213">
        <f>ROUND(I118*H118,2)</f>
        <v>0</v>
      </c>
      <c r="K118" s="214"/>
      <c r="L118" s="46"/>
      <c r="M118" s="215" t="s">
        <v>19</v>
      </c>
      <c r="N118" s="216" t="s">
        <v>44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423</v>
      </c>
      <c r="AT118" s="219" t="s">
        <v>120</v>
      </c>
      <c r="AU118" s="219" t="s">
        <v>83</v>
      </c>
      <c r="AY118" s="19" t="s">
        <v>118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81</v>
      </c>
      <c r="BK118" s="220">
        <f>ROUND(I118*H118,2)</f>
        <v>0</v>
      </c>
      <c r="BL118" s="19" t="s">
        <v>423</v>
      </c>
      <c r="BM118" s="219" t="s">
        <v>475</v>
      </c>
    </row>
    <row r="119" s="2" customFormat="1">
      <c r="A119" s="40"/>
      <c r="B119" s="41"/>
      <c r="C119" s="42"/>
      <c r="D119" s="221" t="s">
        <v>126</v>
      </c>
      <c r="E119" s="42"/>
      <c r="F119" s="222" t="s">
        <v>476</v>
      </c>
      <c r="G119" s="42"/>
      <c r="H119" s="42"/>
      <c r="I119" s="223"/>
      <c r="J119" s="42"/>
      <c r="K119" s="42"/>
      <c r="L119" s="46"/>
      <c r="M119" s="224"/>
      <c r="N119" s="22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126</v>
      </c>
      <c r="AU119" s="19" t="s">
        <v>83</v>
      </c>
    </row>
    <row r="120" s="2" customFormat="1">
      <c r="A120" s="40"/>
      <c r="B120" s="41"/>
      <c r="C120" s="42"/>
      <c r="D120" s="228" t="s">
        <v>153</v>
      </c>
      <c r="E120" s="42"/>
      <c r="F120" s="249" t="s">
        <v>477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153</v>
      </c>
      <c r="AU120" s="19" t="s">
        <v>83</v>
      </c>
    </row>
    <row r="121" s="12" customFormat="1" ht="22.8" customHeight="1">
      <c r="A121" s="12"/>
      <c r="B121" s="191"/>
      <c r="C121" s="192"/>
      <c r="D121" s="193" t="s">
        <v>72</v>
      </c>
      <c r="E121" s="205" t="s">
        <v>478</v>
      </c>
      <c r="F121" s="205" t="s">
        <v>479</v>
      </c>
      <c r="G121" s="192"/>
      <c r="H121" s="192"/>
      <c r="I121" s="195"/>
      <c r="J121" s="206">
        <f>BK121</f>
        <v>0</v>
      </c>
      <c r="K121" s="192"/>
      <c r="L121" s="197"/>
      <c r="M121" s="198"/>
      <c r="N121" s="199"/>
      <c r="O121" s="199"/>
      <c r="P121" s="200">
        <f>SUM(P122:P125)</f>
        <v>0</v>
      </c>
      <c r="Q121" s="199"/>
      <c r="R121" s="200">
        <f>SUM(R122:R125)</f>
        <v>0</v>
      </c>
      <c r="S121" s="199"/>
      <c r="T121" s="201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2" t="s">
        <v>148</v>
      </c>
      <c r="AT121" s="203" t="s">
        <v>72</v>
      </c>
      <c r="AU121" s="203" t="s">
        <v>81</v>
      </c>
      <c r="AY121" s="202" t="s">
        <v>118</v>
      </c>
      <c r="BK121" s="204">
        <f>SUM(BK122:BK125)</f>
        <v>0</v>
      </c>
    </row>
    <row r="122" s="2" customFormat="1" ht="16.5" customHeight="1">
      <c r="A122" s="40"/>
      <c r="B122" s="41"/>
      <c r="C122" s="207" t="s">
        <v>8</v>
      </c>
      <c r="D122" s="207" t="s">
        <v>120</v>
      </c>
      <c r="E122" s="208" t="s">
        <v>480</v>
      </c>
      <c r="F122" s="209" t="s">
        <v>481</v>
      </c>
      <c r="G122" s="210" t="s">
        <v>422</v>
      </c>
      <c r="H122" s="211">
        <v>1</v>
      </c>
      <c r="I122" s="212"/>
      <c r="J122" s="213">
        <f>ROUND(I122*H122,2)</f>
        <v>0</v>
      </c>
      <c r="K122" s="214"/>
      <c r="L122" s="46"/>
      <c r="M122" s="215" t="s">
        <v>19</v>
      </c>
      <c r="N122" s="216" t="s">
        <v>44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124</v>
      </c>
      <c r="AT122" s="219" t="s">
        <v>120</v>
      </c>
      <c r="AU122" s="219" t="s">
        <v>83</v>
      </c>
      <c r="AY122" s="19" t="s">
        <v>118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81</v>
      </c>
      <c r="BK122" s="220">
        <f>ROUND(I122*H122,2)</f>
        <v>0</v>
      </c>
      <c r="BL122" s="19" t="s">
        <v>124</v>
      </c>
      <c r="BM122" s="219" t="s">
        <v>482</v>
      </c>
    </row>
    <row r="123" s="2" customFormat="1">
      <c r="A123" s="40"/>
      <c r="B123" s="41"/>
      <c r="C123" s="42"/>
      <c r="D123" s="228" t="s">
        <v>153</v>
      </c>
      <c r="E123" s="42"/>
      <c r="F123" s="249" t="s">
        <v>483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153</v>
      </c>
      <c r="AU123" s="19" t="s">
        <v>83</v>
      </c>
    </row>
    <row r="124" s="2" customFormat="1" ht="24.15" customHeight="1">
      <c r="A124" s="40"/>
      <c r="B124" s="41"/>
      <c r="C124" s="207" t="s">
        <v>200</v>
      </c>
      <c r="D124" s="207" t="s">
        <v>120</v>
      </c>
      <c r="E124" s="208" t="s">
        <v>484</v>
      </c>
      <c r="F124" s="209" t="s">
        <v>485</v>
      </c>
      <c r="G124" s="210" t="s">
        <v>422</v>
      </c>
      <c r="H124" s="211">
        <v>1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44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423</v>
      </c>
      <c r="AT124" s="219" t="s">
        <v>120</v>
      </c>
      <c r="AU124" s="219" t="s">
        <v>83</v>
      </c>
      <c r="AY124" s="19" t="s">
        <v>118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81</v>
      </c>
      <c r="BK124" s="220">
        <f>ROUND(I124*H124,2)</f>
        <v>0</v>
      </c>
      <c r="BL124" s="19" t="s">
        <v>423</v>
      </c>
      <c r="BM124" s="219" t="s">
        <v>486</v>
      </c>
    </row>
    <row r="125" s="2" customFormat="1">
      <c r="A125" s="40"/>
      <c r="B125" s="41"/>
      <c r="C125" s="42"/>
      <c r="D125" s="228" t="s">
        <v>153</v>
      </c>
      <c r="E125" s="42"/>
      <c r="F125" s="249" t="s">
        <v>487</v>
      </c>
      <c r="G125" s="42"/>
      <c r="H125" s="42"/>
      <c r="I125" s="223"/>
      <c r="J125" s="42"/>
      <c r="K125" s="42"/>
      <c r="L125" s="46"/>
      <c r="M125" s="274"/>
      <c r="N125" s="275"/>
      <c r="O125" s="276"/>
      <c r="P125" s="276"/>
      <c r="Q125" s="276"/>
      <c r="R125" s="276"/>
      <c r="S125" s="276"/>
      <c r="T125" s="27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153</v>
      </c>
      <c r="AU125" s="19" t="s">
        <v>83</v>
      </c>
    </row>
    <row r="126" s="2" customFormat="1" ht="6.96" customHeight="1">
      <c r="A126" s="40"/>
      <c r="B126" s="61"/>
      <c r="C126" s="62"/>
      <c r="D126" s="62"/>
      <c r="E126" s="62"/>
      <c r="F126" s="62"/>
      <c r="G126" s="62"/>
      <c r="H126" s="62"/>
      <c r="I126" s="62"/>
      <c r="J126" s="62"/>
      <c r="K126" s="62"/>
      <c r="L126" s="46"/>
      <c r="M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</sheetData>
  <sheetProtection sheet="1" autoFilter="0" formatColumns="0" formatRows="0" objects="1" scenarios="1" spinCount="100000" saltValue="k8mkId6m9hV72Og3gySIedSvfL3xjxmN0Z8t/nxfyuMHf5+Fh4AgRPyoTG7oYIGMgAj29dnKkCu4ES7r/u/Y4w==" hashValue="TiZmg5IC4Zk3b2+zb88sJZrZZ6cGMGMsIFtJ0xs+wqC41HkRomuYUA/KtEsspq2htStBLRQ+IVPZwacud0YhVg==" algorithmName="SHA-512" password="CC35"/>
  <autoFilter ref="C84:K12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012203000"/>
    <hyperlink ref="F92" r:id="rId2" display="https://podminky.urs.cz/item/CS_URS_2024_02/012303000"/>
    <hyperlink ref="F95" r:id="rId3" display="https://podminky.urs.cz/item/CS_URS_2024_02/012344000"/>
    <hyperlink ref="F98" r:id="rId4" display="https://podminky.urs.cz/item/CS_URS_2024_02/012414000"/>
    <hyperlink ref="F100" r:id="rId5" display="https://podminky.urs.cz/item/CS_URS_2024_02/012444000"/>
    <hyperlink ref="F102" r:id="rId6" display="https://podminky.urs.cz/item/CS_URS_2024_02/013254000"/>
    <hyperlink ref="F104" r:id="rId7" display="https://podminky.urs.cz/item/CS_URS_2024_02/013294000"/>
    <hyperlink ref="F108" r:id="rId8" display="https://podminky.urs.cz/item/CS_URS_2024_02/030001000"/>
    <hyperlink ref="F112" r:id="rId9" display="https://podminky.urs.cz/item/CS_URS_2024_02/040001000"/>
    <hyperlink ref="F115" r:id="rId10" display="https://podminky.urs.cz/item/CS_URS_2024_02/043134000"/>
    <hyperlink ref="F119" r:id="rId11" display="https://podminky.urs.cz/item/CS_URS_2024_02/07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8" customWidth="1"/>
    <col min="2" max="2" width="1.667969" style="278" customWidth="1"/>
    <col min="3" max="4" width="5" style="278" customWidth="1"/>
    <col min="5" max="5" width="11.66016" style="278" customWidth="1"/>
    <col min="6" max="6" width="9.160156" style="278" customWidth="1"/>
    <col min="7" max="7" width="5" style="278" customWidth="1"/>
    <col min="8" max="8" width="77.83203" style="278" customWidth="1"/>
    <col min="9" max="10" width="20" style="278" customWidth="1"/>
    <col min="11" max="11" width="1.667969" style="278" customWidth="1"/>
  </cols>
  <sheetData>
    <row r="1" s="1" customFormat="1" ht="37.5" customHeight="1"/>
    <row r="2" s="1" customFormat="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6" customFormat="1" ht="45" customHeight="1">
      <c r="B3" s="282"/>
      <c r="C3" s="283" t="s">
        <v>488</v>
      </c>
      <c r="D3" s="283"/>
      <c r="E3" s="283"/>
      <c r="F3" s="283"/>
      <c r="G3" s="283"/>
      <c r="H3" s="283"/>
      <c r="I3" s="283"/>
      <c r="J3" s="283"/>
      <c r="K3" s="284"/>
    </row>
    <row r="4" s="1" customFormat="1" ht="25.5" customHeight="1">
      <c r="B4" s="285"/>
      <c r="C4" s="286" t="s">
        <v>489</v>
      </c>
      <c r="D4" s="286"/>
      <c r="E4" s="286"/>
      <c r="F4" s="286"/>
      <c r="G4" s="286"/>
      <c r="H4" s="286"/>
      <c r="I4" s="286"/>
      <c r="J4" s="286"/>
      <c r="K4" s="287"/>
    </row>
    <row r="5" s="1" customFormat="1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s="1" customFormat="1" ht="15" customHeight="1">
      <c r="B6" s="285"/>
      <c r="C6" s="289" t="s">
        <v>490</v>
      </c>
      <c r="D6" s="289"/>
      <c r="E6" s="289"/>
      <c r="F6" s="289"/>
      <c r="G6" s="289"/>
      <c r="H6" s="289"/>
      <c r="I6" s="289"/>
      <c r="J6" s="289"/>
      <c r="K6" s="287"/>
    </row>
    <row r="7" s="1" customFormat="1" ht="15" customHeight="1">
      <c r="B7" s="290"/>
      <c r="C7" s="289" t="s">
        <v>491</v>
      </c>
      <c r="D7" s="289"/>
      <c r="E7" s="289"/>
      <c r="F7" s="289"/>
      <c r="G7" s="289"/>
      <c r="H7" s="289"/>
      <c r="I7" s="289"/>
      <c r="J7" s="289"/>
      <c r="K7" s="287"/>
    </row>
    <row r="8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="1" customFormat="1" ht="15" customHeight="1">
      <c r="B9" s="290"/>
      <c r="C9" s="289" t="s">
        <v>492</v>
      </c>
      <c r="D9" s="289"/>
      <c r="E9" s="289"/>
      <c r="F9" s="289"/>
      <c r="G9" s="289"/>
      <c r="H9" s="289"/>
      <c r="I9" s="289"/>
      <c r="J9" s="289"/>
      <c r="K9" s="287"/>
    </row>
    <row r="10" s="1" customFormat="1" ht="15" customHeight="1">
      <c r="B10" s="290"/>
      <c r="C10" s="289"/>
      <c r="D10" s="289" t="s">
        <v>493</v>
      </c>
      <c r="E10" s="289"/>
      <c r="F10" s="289"/>
      <c r="G10" s="289"/>
      <c r="H10" s="289"/>
      <c r="I10" s="289"/>
      <c r="J10" s="289"/>
      <c r="K10" s="287"/>
    </row>
    <row r="11" s="1" customFormat="1" ht="15" customHeight="1">
      <c r="B11" s="290"/>
      <c r="C11" s="291"/>
      <c r="D11" s="289" t="s">
        <v>494</v>
      </c>
      <c r="E11" s="289"/>
      <c r="F11" s="289"/>
      <c r="G11" s="289"/>
      <c r="H11" s="289"/>
      <c r="I11" s="289"/>
      <c r="J11" s="289"/>
      <c r="K11" s="287"/>
    </row>
    <row r="12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="1" customFormat="1" ht="15" customHeight="1">
      <c r="B13" s="290"/>
      <c r="C13" s="291"/>
      <c r="D13" s="292" t="s">
        <v>495</v>
      </c>
      <c r="E13" s="289"/>
      <c r="F13" s="289"/>
      <c r="G13" s="289"/>
      <c r="H13" s="289"/>
      <c r="I13" s="289"/>
      <c r="J13" s="289"/>
      <c r="K13" s="287"/>
    </row>
    <row r="14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="1" customFormat="1" ht="15" customHeight="1">
      <c r="B15" s="290"/>
      <c r="C15" s="291"/>
      <c r="D15" s="289" t="s">
        <v>496</v>
      </c>
      <c r="E15" s="289"/>
      <c r="F15" s="289"/>
      <c r="G15" s="289"/>
      <c r="H15" s="289"/>
      <c r="I15" s="289"/>
      <c r="J15" s="289"/>
      <c r="K15" s="287"/>
    </row>
    <row r="16" s="1" customFormat="1" ht="15" customHeight="1">
      <c r="B16" s="290"/>
      <c r="C16" s="291"/>
      <c r="D16" s="289" t="s">
        <v>497</v>
      </c>
      <c r="E16" s="289"/>
      <c r="F16" s="289"/>
      <c r="G16" s="289"/>
      <c r="H16" s="289"/>
      <c r="I16" s="289"/>
      <c r="J16" s="289"/>
      <c r="K16" s="287"/>
    </row>
    <row r="17" s="1" customFormat="1" ht="15" customHeight="1">
      <c r="B17" s="290"/>
      <c r="C17" s="291"/>
      <c r="D17" s="289" t="s">
        <v>498</v>
      </c>
      <c r="E17" s="289"/>
      <c r="F17" s="289"/>
      <c r="G17" s="289"/>
      <c r="H17" s="289"/>
      <c r="I17" s="289"/>
      <c r="J17" s="289"/>
      <c r="K17" s="287"/>
    </row>
    <row r="18" s="1" customFormat="1" ht="15" customHeight="1">
      <c r="B18" s="290"/>
      <c r="C18" s="291"/>
      <c r="D18" s="291"/>
      <c r="E18" s="293" t="s">
        <v>499</v>
      </c>
      <c r="F18" s="289" t="s">
        <v>500</v>
      </c>
      <c r="G18" s="289"/>
      <c r="H18" s="289"/>
      <c r="I18" s="289"/>
      <c r="J18" s="289"/>
      <c r="K18" s="287"/>
    </row>
    <row r="19" s="1" customFormat="1" ht="15" customHeight="1">
      <c r="B19" s="290"/>
      <c r="C19" s="291"/>
      <c r="D19" s="291"/>
      <c r="E19" s="293" t="s">
        <v>80</v>
      </c>
      <c r="F19" s="289" t="s">
        <v>501</v>
      </c>
      <c r="G19" s="289"/>
      <c r="H19" s="289"/>
      <c r="I19" s="289"/>
      <c r="J19" s="289"/>
      <c r="K19" s="287"/>
    </row>
    <row r="20" s="1" customFormat="1" ht="15" customHeight="1">
      <c r="B20" s="290"/>
      <c r="C20" s="291"/>
      <c r="D20" s="291"/>
      <c r="E20" s="293" t="s">
        <v>502</v>
      </c>
      <c r="F20" s="289" t="s">
        <v>503</v>
      </c>
      <c r="G20" s="289"/>
      <c r="H20" s="289"/>
      <c r="I20" s="289"/>
      <c r="J20" s="289"/>
      <c r="K20" s="287"/>
    </row>
    <row r="21" s="1" customFormat="1" ht="15" customHeight="1">
      <c r="B21" s="290"/>
      <c r="C21" s="291"/>
      <c r="D21" s="291"/>
      <c r="E21" s="293" t="s">
        <v>84</v>
      </c>
      <c r="F21" s="289" t="s">
        <v>85</v>
      </c>
      <c r="G21" s="289"/>
      <c r="H21" s="289"/>
      <c r="I21" s="289"/>
      <c r="J21" s="289"/>
      <c r="K21" s="287"/>
    </row>
    <row r="22" s="1" customFormat="1" ht="15" customHeight="1">
      <c r="B22" s="290"/>
      <c r="C22" s="291"/>
      <c r="D22" s="291"/>
      <c r="E22" s="293" t="s">
        <v>504</v>
      </c>
      <c r="F22" s="289" t="s">
        <v>505</v>
      </c>
      <c r="G22" s="289"/>
      <c r="H22" s="289"/>
      <c r="I22" s="289"/>
      <c r="J22" s="289"/>
      <c r="K22" s="287"/>
    </row>
    <row r="23" s="1" customFormat="1" ht="15" customHeight="1">
      <c r="B23" s="290"/>
      <c r="C23" s="291"/>
      <c r="D23" s="291"/>
      <c r="E23" s="293" t="s">
        <v>506</v>
      </c>
      <c r="F23" s="289" t="s">
        <v>507</v>
      </c>
      <c r="G23" s="289"/>
      <c r="H23" s="289"/>
      <c r="I23" s="289"/>
      <c r="J23" s="289"/>
      <c r="K23" s="287"/>
    </row>
    <row r="24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="1" customFormat="1" ht="15" customHeight="1">
      <c r="B25" s="290"/>
      <c r="C25" s="289" t="s">
        <v>508</v>
      </c>
      <c r="D25" s="289"/>
      <c r="E25" s="289"/>
      <c r="F25" s="289"/>
      <c r="G25" s="289"/>
      <c r="H25" s="289"/>
      <c r="I25" s="289"/>
      <c r="J25" s="289"/>
      <c r="K25" s="287"/>
    </row>
    <row r="26" s="1" customFormat="1" ht="15" customHeight="1">
      <c r="B26" s="290"/>
      <c r="C26" s="289" t="s">
        <v>509</v>
      </c>
      <c r="D26" s="289"/>
      <c r="E26" s="289"/>
      <c r="F26" s="289"/>
      <c r="G26" s="289"/>
      <c r="H26" s="289"/>
      <c r="I26" s="289"/>
      <c r="J26" s="289"/>
      <c r="K26" s="287"/>
    </row>
    <row r="27" s="1" customFormat="1" ht="15" customHeight="1">
      <c r="B27" s="290"/>
      <c r="C27" s="289"/>
      <c r="D27" s="289" t="s">
        <v>510</v>
      </c>
      <c r="E27" s="289"/>
      <c r="F27" s="289"/>
      <c r="G27" s="289"/>
      <c r="H27" s="289"/>
      <c r="I27" s="289"/>
      <c r="J27" s="289"/>
      <c r="K27" s="287"/>
    </row>
    <row r="28" s="1" customFormat="1" ht="15" customHeight="1">
      <c r="B28" s="290"/>
      <c r="C28" s="291"/>
      <c r="D28" s="289" t="s">
        <v>511</v>
      </c>
      <c r="E28" s="289"/>
      <c r="F28" s="289"/>
      <c r="G28" s="289"/>
      <c r="H28" s="289"/>
      <c r="I28" s="289"/>
      <c r="J28" s="289"/>
      <c r="K28" s="287"/>
    </row>
    <row r="29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="1" customFormat="1" ht="15" customHeight="1">
      <c r="B30" s="290"/>
      <c r="C30" s="291"/>
      <c r="D30" s="289" t="s">
        <v>512</v>
      </c>
      <c r="E30" s="289"/>
      <c r="F30" s="289"/>
      <c r="G30" s="289"/>
      <c r="H30" s="289"/>
      <c r="I30" s="289"/>
      <c r="J30" s="289"/>
      <c r="K30" s="287"/>
    </row>
    <row r="31" s="1" customFormat="1" ht="15" customHeight="1">
      <c r="B31" s="290"/>
      <c r="C31" s="291"/>
      <c r="D31" s="289" t="s">
        <v>513</v>
      </c>
      <c r="E31" s="289"/>
      <c r="F31" s="289"/>
      <c r="G31" s="289"/>
      <c r="H31" s="289"/>
      <c r="I31" s="289"/>
      <c r="J31" s="289"/>
      <c r="K31" s="287"/>
    </row>
    <row r="32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="1" customFormat="1" ht="15" customHeight="1">
      <c r="B33" s="290"/>
      <c r="C33" s="291"/>
      <c r="D33" s="289" t="s">
        <v>514</v>
      </c>
      <c r="E33" s="289"/>
      <c r="F33" s="289"/>
      <c r="G33" s="289"/>
      <c r="H33" s="289"/>
      <c r="I33" s="289"/>
      <c r="J33" s="289"/>
      <c r="K33" s="287"/>
    </row>
    <row r="34" s="1" customFormat="1" ht="15" customHeight="1">
      <c r="B34" s="290"/>
      <c r="C34" s="291"/>
      <c r="D34" s="289" t="s">
        <v>515</v>
      </c>
      <c r="E34" s="289"/>
      <c r="F34" s="289"/>
      <c r="G34" s="289"/>
      <c r="H34" s="289"/>
      <c r="I34" s="289"/>
      <c r="J34" s="289"/>
      <c r="K34" s="287"/>
    </row>
    <row r="35" s="1" customFormat="1" ht="15" customHeight="1">
      <c r="B35" s="290"/>
      <c r="C35" s="291"/>
      <c r="D35" s="289" t="s">
        <v>516</v>
      </c>
      <c r="E35" s="289"/>
      <c r="F35" s="289"/>
      <c r="G35" s="289"/>
      <c r="H35" s="289"/>
      <c r="I35" s="289"/>
      <c r="J35" s="289"/>
      <c r="K35" s="287"/>
    </row>
    <row r="36" s="1" customFormat="1" ht="15" customHeight="1">
      <c r="B36" s="290"/>
      <c r="C36" s="291"/>
      <c r="D36" s="289"/>
      <c r="E36" s="292" t="s">
        <v>104</v>
      </c>
      <c r="F36" s="289"/>
      <c r="G36" s="289" t="s">
        <v>517</v>
      </c>
      <c r="H36" s="289"/>
      <c r="I36" s="289"/>
      <c r="J36" s="289"/>
      <c r="K36" s="287"/>
    </row>
    <row r="37" s="1" customFormat="1" ht="30.75" customHeight="1">
      <c r="B37" s="290"/>
      <c r="C37" s="291"/>
      <c r="D37" s="289"/>
      <c r="E37" s="292" t="s">
        <v>518</v>
      </c>
      <c r="F37" s="289"/>
      <c r="G37" s="289" t="s">
        <v>519</v>
      </c>
      <c r="H37" s="289"/>
      <c r="I37" s="289"/>
      <c r="J37" s="289"/>
      <c r="K37" s="287"/>
    </row>
    <row r="38" s="1" customFormat="1" ht="15" customHeight="1">
      <c r="B38" s="290"/>
      <c r="C38" s="291"/>
      <c r="D38" s="289"/>
      <c r="E38" s="292" t="s">
        <v>54</v>
      </c>
      <c r="F38" s="289"/>
      <c r="G38" s="289" t="s">
        <v>520</v>
      </c>
      <c r="H38" s="289"/>
      <c r="I38" s="289"/>
      <c r="J38" s="289"/>
      <c r="K38" s="287"/>
    </row>
    <row r="39" s="1" customFormat="1" ht="15" customHeight="1">
      <c r="B39" s="290"/>
      <c r="C39" s="291"/>
      <c r="D39" s="289"/>
      <c r="E39" s="292" t="s">
        <v>55</v>
      </c>
      <c r="F39" s="289"/>
      <c r="G39" s="289" t="s">
        <v>521</v>
      </c>
      <c r="H39" s="289"/>
      <c r="I39" s="289"/>
      <c r="J39" s="289"/>
      <c r="K39" s="287"/>
    </row>
    <row r="40" s="1" customFormat="1" ht="15" customHeight="1">
      <c r="B40" s="290"/>
      <c r="C40" s="291"/>
      <c r="D40" s="289"/>
      <c r="E40" s="292" t="s">
        <v>105</v>
      </c>
      <c r="F40" s="289"/>
      <c r="G40" s="289" t="s">
        <v>522</v>
      </c>
      <c r="H40" s="289"/>
      <c r="I40" s="289"/>
      <c r="J40" s="289"/>
      <c r="K40" s="287"/>
    </row>
    <row r="41" s="1" customFormat="1" ht="15" customHeight="1">
      <c r="B41" s="290"/>
      <c r="C41" s="291"/>
      <c r="D41" s="289"/>
      <c r="E41" s="292" t="s">
        <v>106</v>
      </c>
      <c r="F41" s="289"/>
      <c r="G41" s="289" t="s">
        <v>523</v>
      </c>
      <c r="H41" s="289"/>
      <c r="I41" s="289"/>
      <c r="J41" s="289"/>
      <c r="K41" s="287"/>
    </row>
    <row r="42" s="1" customFormat="1" ht="15" customHeight="1">
      <c r="B42" s="290"/>
      <c r="C42" s="291"/>
      <c r="D42" s="289"/>
      <c r="E42" s="292" t="s">
        <v>524</v>
      </c>
      <c r="F42" s="289"/>
      <c r="G42" s="289" t="s">
        <v>525</v>
      </c>
      <c r="H42" s="289"/>
      <c r="I42" s="289"/>
      <c r="J42" s="289"/>
      <c r="K42" s="287"/>
    </row>
    <row r="43" s="1" customFormat="1" ht="15" customHeight="1">
      <c r="B43" s="290"/>
      <c r="C43" s="291"/>
      <c r="D43" s="289"/>
      <c r="E43" s="292"/>
      <c r="F43" s="289"/>
      <c r="G43" s="289" t="s">
        <v>526</v>
      </c>
      <c r="H43" s="289"/>
      <c r="I43" s="289"/>
      <c r="J43" s="289"/>
      <c r="K43" s="287"/>
    </row>
    <row r="44" s="1" customFormat="1" ht="15" customHeight="1">
      <c r="B44" s="290"/>
      <c r="C44" s="291"/>
      <c r="D44" s="289"/>
      <c r="E44" s="292" t="s">
        <v>527</v>
      </c>
      <c r="F44" s="289"/>
      <c r="G44" s="289" t="s">
        <v>528</v>
      </c>
      <c r="H44" s="289"/>
      <c r="I44" s="289"/>
      <c r="J44" s="289"/>
      <c r="K44" s="287"/>
    </row>
    <row r="45" s="1" customFormat="1" ht="15" customHeight="1">
      <c r="B45" s="290"/>
      <c r="C45" s="291"/>
      <c r="D45" s="289"/>
      <c r="E45" s="292" t="s">
        <v>108</v>
      </c>
      <c r="F45" s="289"/>
      <c r="G45" s="289" t="s">
        <v>529</v>
      </c>
      <c r="H45" s="289"/>
      <c r="I45" s="289"/>
      <c r="J45" s="289"/>
      <c r="K45" s="287"/>
    </row>
    <row r="46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="1" customFormat="1" ht="15" customHeight="1">
      <c r="B47" s="290"/>
      <c r="C47" s="291"/>
      <c r="D47" s="289" t="s">
        <v>530</v>
      </c>
      <c r="E47" s="289"/>
      <c r="F47" s="289"/>
      <c r="G47" s="289"/>
      <c r="H47" s="289"/>
      <c r="I47" s="289"/>
      <c r="J47" s="289"/>
      <c r="K47" s="287"/>
    </row>
    <row r="48" s="1" customFormat="1" ht="15" customHeight="1">
      <c r="B48" s="290"/>
      <c r="C48" s="291"/>
      <c r="D48" s="291"/>
      <c r="E48" s="289" t="s">
        <v>531</v>
      </c>
      <c r="F48" s="289"/>
      <c r="G48" s="289"/>
      <c r="H48" s="289"/>
      <c r="I48" s="289"/>
      <c r="J48" s="289"/>
      <c r="K48" s="287"/>
    </row>
    <row r="49" s="1" customFormat="1" ht="15" customHeight="1">
      <c r="B49" s="290"/>
      <c r="C49" s="291"/>
      <c r="D49" s="291"/>
      <c r="E49" s="289" t="s">
        <v>532</v>
      </c>
      <c r="F49" s="289"/>
      <c r="G49" s="289"/>
      <c r="H49" s="289"/>
      <c r="I49" s="289"/>
      <c r="J49" s="289"/>
      <c r="K49" s="287"/>
    </row>
    <row r="50" s="1" customFormat="1" ht="15" customHeight="1">
      <c r="B50" s="290"/>
      <c r="C50" s="291"/>
      <c r="D50" s="291"/>
      <c r="E50" s="289" t="s">
        <v>533</v>
      </c>
      <c r="F50" s="289"/>
      <c r="G50" s="289"/>
      <c r="H50" s="289"/>
      <c r="I50" s="289"/>
      <c r="J50" s="289"/>
      <c r="K50" s="287"/>
    </row>
    <row r="51" s="1" customFormat="1" ht="15" customHeight="1">
      <c r="B51" s="290"/>
      <c r="C51" s="291"/>
      <c r="D51" s="289" t="s">
        <v>534</v>
      </c>
      <c r="E51" s="289"/>
      <c r="F51" s="289"/>
      <c r="G51" s="289"/>
      <c r="H51" s="289"/>
      <c r="I51" s="289"/>
      <c r="J51" s="289"/>
      <c r="K51" s="287"/>
    </row>
    <row r="52" s="1" customFormat="1" ht="25.5" customHeight="1">
      <c r="B52" s="285"/>
      <c r="C52" s="286" t="s">
        <v>535</v>
      </c>
      <c r="D52" s="286"/>
      <c r="E52" s="286"/>
      <c r="F52" s="286"/>
      <c r="G52" s="286"/>
      <c r="H52" s="286"/>
      <c r="I52" s="286"/>
      <c r="J52" s="286"/>
      <c r="K52" s="287"/>
    </row>
    <row r="53" s="1" customFormat="1" ht="5.25" customHeight="1">
      <c r="B53" s="285"/>
      <c r="C53" s="288"/>
      <c r="D53" s="288"/>
      <c r="E53" s="288"/>
      <c r="F53" s="288"/>
      <c r="G53" s="288"/>
      <c r="H53" s="288"/>
      <c r="I53" s="288"/>
      <c r="J53" s="288"/>
      <c r="K53" s="287"/>
    </row>
    <row r="54" s="1" customFormat="1" ht="15" customHeight="1">
      <c r="B54" s="285"/>
      <c r="C54" s="289" t="s">
        <v>536</v>
      </c>
      <c r="D54" s="289"/>
      <c r="E54" s="289"/>
      <c r="F54" s="289"/>
      <c r="G54" s="289"/>
      <c r="H54" s="289"/>
      <c r="I54" s="289"/>
      <c r="J54" s="289"/>
      <c r="K54" s="287"/>
    </row>
    <row r="55" s="1" customFormat="1" ht="15" customHeight="1">
      <c r="B55" s="285"/>
      <c r="C55" s="289" t="s">
        <v>537</v>
      </c>
      <c r="D55" s="289"/>
      <c r="E55" s="289"/>
      <c r="F55" s="289"/>
      <c r="G55" s="289"/>
      <c r="H55" s="289"/>
      <c r="I55" s="289"/>
      <c r="J55" s="289"/>
      <c r="K55" s="287"/>
    </row>
    <row r="56" s="1" customFormat="1" ht="12.75" customHeight="1">
      <c r="B56" s="285"/>
      <c r="C56" s="289"/>
      <c r="D56" s="289"/>
      <c r="E56" s="289"/>
      <c r="F56" s="289"/>
      <c r="G56" s="289"/>
      <c r="H56" s="289"/>
      <c r="I56" s="289"/>
      <c r="J56" s="289"/>
      <c r="K56" s="287"/>
    </row>
    <row r="57" s="1" customFormat="1" ht="15" customHeight="1">
      <c r="B57" s="285"/>
      <c r="C57" s="289" t="s">
        <v>538</v>
      </c>
      <c r="D57" s="289"/>
      <c r="E57" s="289"/>
      <c r="F57" s="289"/>
      <c r="G57" s="289"/>
      <c r="H57" s="289"/>
      <c r="I57" s="289"/>
      <c r="J57" s="289"/>
      <c r="K57" s="287"/>
    </row>
    <row r="58" s="1" customFormat="1" ht="15" customHeight="1">
      <c r="B58" s="285"/>
      <c r="C58" s="291"/>
      <c r="D58" s="289" t="s">
        <v>539</v>
      </c>
      <c r="E58" s="289"/>
      <c r="F58" s="289"/>
      <c r="G58" s="289"/>
      <c r="H58" s="289"/>
      <c r="I58" s="289"/>
      <c r="J58" s="289"/>
      <c r="K58" s="287"/>
    </row>
    <row r="59" s="1" customFormat="1" ht="15" customHeight="1">
      <c r="B59" s="285"/>
      <c r="C59" s="291"/>
      <c r="D59" s="289" t="s">
        <v>540</v>
      </c>
      <c r="E59" s="289"/>
      <c r="F59" s="289"/>
      <c r="G59" s="289"/>
      <c r="H59" s="289"/>
      <c r="I59" s="289"/>
      <c r="J59" s="289"/>
      <c r="K59" s="287"/>
    </row>
    <row r="60" s="1" customFormat="1" ht="15" customHeight="1">
      <c r="B60" s="285"/>
      <c r="C60" s="291"/>
      <c r="D60" s="289" t="s">
        <v>541</v>
      </c>
      <c r="E60" s="289"/>
      <c r="F60" s="289"/>
      <c r="G60" s="289"/>
      <c r="H60" s="289"/>
      <c r="I60" s="289"/>
      <c r="J60" s="289"/>
      <c r="K60" s="287"/>
    </row>
    <row r="61" s="1" customFormat="1" ht="15" customHeight="1">
      <c r="B61" s="285"/>
      <c r="C61" s="291"/>
      <c r="D61" s="289" t="s">
        <v>542</v>
      </c>
      <c r="E61" s="289"/>
      <c r="F61" s="289"/>
      <c r="G61" s="289"/>
      <c r="H61" s="289"/>
      <c r="I61" s="289"/>
      <c r="J61" s="289"/>
      <c r="K61" s="287"/>
    </row>
    <row r="62" s="1" customFormat="1" ht="15" customHeight="1">
      <c r="B62" s="285"/>
      <c r="C62" s="291"/>
      <c r="D62" s="294" t="s">
        <v>543</v>
      </c>
      <c r="E62" s="294"/>
      <c r="F62" s="294"/>
      <c r="G62" s="294"/>
      <c r="H62" s="294"/>
      <c r="I62" s="294"/>
      <c r="J62" s="294"/>
      <c r="K62" s="287"/>
    </row>
    <row r="63" s="1" customFormat="1" ht="15" customHeight="1">
      <c r="B63" s="285"/>
      <c r="C63" s="291"/>
      <c r="D63" s="289" t="s">
        <v>544</v>
      </c>
      <c r="E63" s="289"/>
      <c r="F63" s="289"/>
      <c r="G63" s="289"/>
      <c r="H63" s="289"/>
      <c r="I63" s="289"/>
      <c r="J63" s="289"/>
      <c r="K63" s="287"/>
    </row>
    <row r="64" s="1" customFormat="1" ht="12.75" customHeight="1">
      <c r="B64" s="285"/>
      <c r="C64" s="291"/>
      <c r="D64" s="291"/>
      <c r="E64" s="295"/>
      <c r="F64" s="291"/>
      <c r="G64" s="291"/>
      <c r="H64" s="291"/>
      <c r="I64" s="291"/>
      <c r="J64" s="291"/>
      <c r="K64" s="287"/>
    </row>
    <row r="65" s="1" customFormat="1" ht="15" customHeight="1">
      <c r="B65" s="285"/>
      <c r="C65" s="291"/>
      <c r="D65" s="289" t="s">
        <v>545</v>
      </c>
      <c r="E65" s="289"/>
      <c r="F65" s="289"/>
      <c r="G65" s="289"/>
      <c r="H65" s="289"/>
      <c r="I65" s="289"/>
      <c r="J65" s="289"/>
      <c r="K65" s="287"/>
    </row>
    <row r="66" s="1" customFormat="1" ht="15" customHeight="1">
      <c r="B66" s="285"/>
      <c r="C66" s="291"/>
      <c r="D66" s="294" t="s">
        <v>546</v>
      </c>
      <c r="E66" s="294"/>
      <c r="F66" s="294"/>
      <c r="G66" s="294"/>
      <c r="H66" s="294"/>
      <c r="I66" s="294"/>
      <c r="J66" s="294"/>
      <c r="K66" s="287"/>
    </row>
    <row r="67" s="1" customFormat="1" ht="15" customHeight="1">
      <c r="B67" s="285"/>
      <c r="C67" s="291"/>
      <c r="D67" s="289" t="s">
        <v>547</v>
      </c>
      <c r="E67" s="289"/>
      <c r="F67" s="289"/>
      <c r="G67" s="289"/>
      <c r="H67" s="289"/>
      <c r="I67" s="289"/>
      <c r="J67" s="289"/>
      <c r="K67" s="287"/>
    </row>
    <row r="68" s="1" customFormat="1" ht="15" customHeight="1">
      <c r="B68" s="285"/>
      <c r="C68" s="291"/>
      <c r="D68" s="289" t="s">
        <v>548</v>
      </c>
      <c r="E68" s="289"/>
      <c r="F68" s="289"/>
      <c r="G68" s="289"/>
      <c r="H68" s="289"/>
      <c r="I68" s="289"/>
      <c r="J68" s="289"/>
      <c r="K68" s="287"/>
    </row>
    <row r="69" s="1" customFormat="1" ht="15" customHeight="1">
      <c r="B69" s="285"/>
      <c r="C69" s="291"/>
      <c r="D69" s="289" t="s">
        <v>549</v>
      </c>
      <c r="E69" s="289"/>
      <c r="F69" s="289"/>
      <c r="G69" s="289"/>
      <c r="H69" s="289"/>
      <c r="I69" s="289"/>
      <c r="J69" s="289"/>
      <c r="K69" s="287"/>
    </row>
    <row r="70" s="1" customFormat="1" ht="15" customHeight="1">
      <c r="B70" s="285"/>
      <c r="C70" s="291"/>
      <c r="D70" s="289" t="s">
        <v>550</v>
      </c>
      <c r="E70" s="289"/>
      <c r="F70" s="289"/>
      <c r="G70" s="289"/>
      <c r="H70" s="289"/>
      <c r="I70" s="289"/>
      <c r="J70" s="289"/>
      <c r="K70" s="287"/>
    </row>
    <row r="7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="1" customFormat="1" ht="45" customHeight="1">
      <c r="B75" s="304"/>
      <c r="C75" s="305" t="s">
        <v>551</v>
      </c>
      <c r="D75" s="305"/>
      <c r="E75" s="305"/>
      <c r="F75" s="305"/>
      <c r="G75" s="305"/>
      <c r="H75" s="305"/>
      <c r="I75" s="305"/>
      <c r="J75" s="305"/>
      <c r="K75" s="306"/>
    </row>
    <row r="76" s="1" customFormat="1" ht="17.25" customHeight="1">
      <c r="B76" s="304"/>
      <c r="C76" s="307" t="s">
        <v>552</v>
      </c>
      <c r="D76" s="307"/>
      <c r="E76" s="307"/>
      <c r="F76" s="307" t="s">
        <v>553</v>
      </c>
      <c r="G76" s="308"/>
      <c r="H76" s="307" t="s">
        <v>55</v>
      </c>
      <c r="I76" s="307" t="s">
        <v>58</v>
      </c>
      <c r="J76" s="307" t="s">
        <v>554</v>
      </c>
      <c r="K76" s="306"/>
    </row>
    <row r="77" s="1" customFormat="1" ht="17.25" customHeight="1">
      <c r="B77" s="304"/>
      <c r="C77" s="309" t="s">
        <v>555</v>
      </c>
      <c r="D77" s="309"/>
      <c r="E77" s="309"/>
      <c r="F77" s="310" t="s">
        <v>556</v>
      </c>
      <c r="G77" s="311"/>
      <c r="H77" s="309"/>
      <c r="I77" s="309"/>
      <c r="J77" s="309" t="s">
        <v>557</v>
      </c>
      <c r="K77" s="306"/>
    </row>
    <row r="78" s="1" customFormat="1" ht="5.25" customHeight="1">
      <c r="B78" s="304"/>
      <c r="C78" s="312"/>
      <c r="D78" s="312"/>
      <c r="E78" s="312"/>
      <c r="F78" s="312"/>
      <c r="G78" s="313"/>
      <c r="H78" s="312"/>
      <c r="I78" s="312"/>
      <c r="J78" s="312"/>
      <c r="K78" s="306"/>
    </row>
    <row r="79" s="1" customFormat="1" ht="15" customHeight="1">
      <c r="B79" s="304"/>
      <c r="C79" s="292" t="s">
        <v>54</v>
      </c>
      <c r="D79" s="314"/>
      <c r="E79" s="314"/>
      <c r="F79" s="315" t="s">
        <v>558</v>
      </c>
      <c r="G79" s="316"/>
      <c r="H79" s="292" t="s">
        <v>559</v>
      </c>
      <c r="I79" s="292" t="s">
        <v>560</v>
      </c>
      <c r="J79" s="292">
        <v>20</v>
      </c>
      <c r="K79" s="306"/>
    </row>
    <row r="80" s="1" customFormat="1" ht="15" customHeight="1">
      <c r="B80" s="304"/>
      <c r="C80" s="292" t="s">
        <v>561</v>
      </c>
      <c r="D80" s="292"/>
      <c r="E80" s="292"/>
      <c r="F80" s="315" t="s">
        <v>558</v>
      </c>
      <c r="G80" s="316"/>
      <c r="H80" s="292" t="s">
        <v>562</v>
      </c>
      <c r="I80" s="292" t="s">
        <v>560</v>
      </c>
      <c r="J80" s="292">
        <v>120</v>
      </c>
      <c r="K80" s="306"/>
    </row>
    <row r="81" s="1" customFormat="1" ht="15" customHeight="1">
      <c r="B81" s="317"/>
      <c r="C81" s="292" t="s">
        <v>563</v>
      </c>
      <c r="D81" s="292"/>
      <c r="E81" s="292"/>
      <c r="F81" s="315" t="s">
        <v>564</v>
      </c>
      <c r="G81" s="316"/>
      <c r="H81" s="292" t="s">
        <v>565</v>
      </c>
      <c r="I81" s="292" t="s">
        <v>560</v>
      </c>
      <c r="J81" s="292">
        <v>50</v>
      </c>
      <c r="K81" s="306"/>
    </row>
    <row r="82" s="1" customFormat="1" ht="15" customHeight="1">
      <c r="B82" s="317"/>
      <c r="C82" s="292" t="s">
        <v>566</v>
      </c>
      <c r="D82" s="292"/>
      <c r="E82" s="292"/>
      <c r="F82" s="315" t="s">
        <v>558</v>
      </c>
      <c r="G82" s="316"/>
      <c r="H82" s="292" t="s">
        <v>567</v>
      </c>
      <c r="I82" s="292" t="s">
        <v>568</v>
      </c>
      <c r="J82" s="292"/>
      <c r="K82" s="306"/>
    </row>
    <row r="83" s="1" customFormat="1" ht="15" customHeight="1">
      <c r="B83" s="317"/>
      <c r="C83" s="318" t="s">
        <v>569</v>
      </c>
      <c r="D83" s="318"/>
      <c r="E83" s="318"/>
      <c r="F83" s="319" t="s">
        <v>564</v>
      </c>
      <c r="G83" s="318"/>
      <c r="H83" s="318" t="s">
        <v>570</v>
      </c>
      <c r="I83" s="318" t="s">
        <v>560</v>
      </c>
      <c r="J83" s="318">
        <v>15</v>
      </c>
      <c r="K83" s="306"/>
    </row>
    <row r="84" s="1" customFormat="1" ht="15" customHeight="1">
      <c r="B84" s="317"/>
      <c r="C84" s="318" t="s">
        <v>571</v>
      </c>
      <c r="D84" s="318"/>
      <c r="E84" s="318"/>
      <c r="F84" s="319" t="s">
        <v>564</v>
      </c>
      <c r="G84" s="318"/>
      <c r="H84" s="318" t="s">
        <v>572</v>
      </c>
      <c r="I84" s="318" t="s">
        <v>560</v>
      </c>
      <c r="J84" s="318">
        <v>15</v>
      </c>
      <c r="K84" s="306"/>
    </row>
    <row r="85" s="1" customFormat="1" ht="15" customHeight="1">
      <c r="B85" s="317"/>
      <c r="C85" s="318" t="s">
        <v>573</v>
      </c>
      <c r="D85" s="318"/>
      <c r="E85" s="318"/>
      <c r="F85" s="319" t="s">
        <v>564</v>
      </c>
      <c r="G85" s="318"/>
      <c r="H85" s="318" t="s">
        <v>574</v>
      </c>
      <c r="I85" s="318" t="s">
        <v>560</v>
      </c>
      <c r="J85" s="318">
        <v>20</v>
      </c>
      <c r="K85" s="306"/>
    </row>
    <row r="86" s="1" customFormat="1" ht="15" customHeight="1">
      <c r="B86" s="317"/>
      <c r="C86" s="318" t="s">
        <v>575</v>
      </c>
      <c r="D86" s="318"/>
      <c r="E86" s="318"/>
      <c r="F86" s="319" t="s">
        <v>564</v>
      </c>
      <c r="G86" s="318"/>
      <c r="H86" s="318" t="s">
        <v>576</v>
      </c>
      <c r="I86" s="318" t="s">
        <v>560</v>
      </c>
      <c r="J86" s="318">
        <v>20</v>
      </c>
      <c r="K86" s="306"/>
    </row>
    <row r="87" s="1" customFormat="1" ht="15" customHeight="1">
      <c r="B87" s="317"/>
      <c r="C87" s="292" t="s">
        <v>577</v>
      </c>
      <c r="D87" s="292"/>
      <c r="E87" s="292"/>
      <c r="F87" s="315" t="s">
        <v>564</v>
      </c>
      <c r="G87" s="316"/>
      <c r="H87" s="292" t="s">
        <v>578</v>
      </c>
      <c r="I87" s="292" t="s">
        <v>560</v>
      </c>
      <c r="J87" s="292">
        <v>50</v>
      </c>
      <c r="K87" s="306"/>
    </row>
    <row r="88" s="1" customFormat="1" ht="15" customHeight="1">
      <c r="B88" s="317"/>
      <c r="C88" s="292" t="s">
        <v>579</v>
      </c>
      <c r="D88" s="292"/>
      <c r="E88" s="292"/>
      <c r="F88" s="315" t="s">
        <v>564</v>
      </c>
      <c r="G88" s="316"/>
      <c r="H88" s="292" t="s">
        <v>580</v>
      </c>
      <c r="I88" s="292" t="s">
        <v>560</v>
      </c>
      <c r="J88" s="292">
        <v>20</v>
      </c>
      <c r="K88" s="306"/>
    </row>
    <row r="89" s="1" customFormat="1" ht="15" customHeight="1">
      <c r="B89" s="317"/>
      <c r="C89" s="292" t="s">
        <v>581</v>
      </c>
      <c r="D89" s="292"/>
      <c r="E89" s="292"/>
      <c r="F89" s="315" t="s">
        <v>564</v>
      </c>
      <c r="G89" s="316"/>
      <c r="H89" s="292" t="s">
        <v>582</v>
      </c>
      <c r="I89" s="292" t="s">
        <v>560</v>
      </c>
      <c r="J89" s="292">
        <v>20</v>
      </c>
      <c r="K89" s="306"/>
    </row>
    <row r="90" s="1" customFormat="1" ht="15" customHeight="1">
      <c r="B90" s="317"/>
      <c r="C90" s="292" t="s">
        <v>583</v>
      </c>
      <c r="D90" s="292"/>
      <c r="E90" s="292"/>
      <c r="F90" s="315" t="s">
        <v>564</v>
      </c>
      <c r="G90" s="316"/>
      <c r="H90" s="292" t="s">
        <v>584</v>
      </c>
      <c r="I90" s="292" t="s">
        <v>560</v>
      </c>
      <c r="J90" s="292">
        <v>50</v>
      </c>
      <c r="K90" s="306"/>
    </row>
    <row r="91" s="1" customFormat="1" ht="15" customHeight="1">
      <c r="B91" s="317"/>
      <c r="C91" s="292" t="s">
        <v>585</v>
      </c>
      <c r="D91" s="292"/>
      <c r="E91" s="292"/>
      <c r="F91" s="315" t="s">
        <v>564</v>
      </c>
      <c r="G91" s="316"/>
      <c r="H91" s="292" t="s">
        <v>585</v>
      </c>
      <c r="I91" s="292" t="s">
        <v>560</v>
      </c>
      <c r="J91" s="292">
        <v>50</v>
      </c>
      <c r="K91" s="306"/>
    </row>
    <row r="92" s="1" customFormat="1" ht="15" customHeight="1">
      <c r="B92" s="317"/>
      <c r="C92" s="292" t="s">
        <v>586</v>
      </c>
      <c r="D92" s="292"/>
      <c r="E92" s="292"/>
      <c r="F92" s="315" t="s">
        <v>564</v>
      </c>
      <c r="G92" s="316"/>
      <c r="H92" s="292" t="s">
        <v>587</v>
      </c>
      <c r="I92" s="292" t="s">
        <v>560</v>
      </c>
      <c r="J92" s="292">
        <v>255</v>
      </c>
      <c r="K92" s="306"/>
    </row>
    <row r="93" s="1" customFormat="1" ht="15" customHeight="1">
      <c r="B93" s="317"/>
      <c r="C93" s="292" t="s">
        <v>588</v>
      </c>
      <c r="D93" s="292"/>
      <c r="E93" s="292"/>
      <c r="F93" s="315" t="s">
        <v>558</v>
      </c>
      <c r="G93" s="316"/>
      <c r="H93" s="292" t="s">
        <v>589</v>
      </c>
      <c r="I93" s="292" t="s">
        <v>590</v>
      </c>
      <c r="J93" s="292"/>
      <c r="K93" s="306"/>
    </row>
    <row r="94" s="1" customFormat="1" ht="15" customHeight="1">
      <c r="B94" s="317"/>
      <c r="C94" s="292" t="s">
        <v>591</v>
      </c>
      <c r="D94" s="292"/>
      <c r="E94" s="292"/>
      <c r="F94" s="315" t="s">
        <v>558</v>
      </c>
      <c r="G94" s="316"/>
      <c r="H94" s="292" t="s">
        <v>592</v>
      </c>
      <c r="I94" s="292" t="s">
        <v>593</v>
      </c>
      <c r="J94" s="292"/>
      <c r="K94" s="306"/>
    </row>
    <row r="95" s="1" customFormat="1" ht="15" customHeight="1">
      <c r="B95" s="317"/>
      <c r="C95" s="292" t="s">
        <v>594</v>
      </c>
      <c r="D95" s="292"/>
      <c r="E95" s="292"/>
      <c r="F95" s="315" t="s">
        <v>558</v>
      </c>
      <c r="G95" s="316"/>
      <c r="H95" s="292" t="s">
        <v>594</v>
      </c>
      <c r="I95" s="292" t="s">
        <v>593</v>
      </c>
      <c r="J95" s="292"/>
      <c r="K95" s="306"/>
    </row>
    <row r="96" s="1" customFormat="1" ht="15" customHeight="1">
      <c r="B96" s="317"/>
      <c r="C96" s="292" t="s">
        <v>39</v>
      </c>
      <c r="D96" s="292"/>
      <c r="E96" s="292"/>
      <c r="F96" s="315" t="s">
        <v>558</v>
      </c>
      <c r="G96" s="316"/>
      <c r="H96" s="292" t="s">
        <v>595</v>
      </c>
      <c r="I96" s="292" t="s">
        <v>593</v>
      </c>
      <c r="J96" s="292"/>
      <c r="K96" s="306"/>
    </row>
    <row r="97" s="1" customFormat="1" ht="15" customHeight="1">
      <c r="B97" s="317"/>
      <c r="C97" s="292" t="s">
        <v>49</v>
      </c>
      <c r="D97" s="292"/>
      <c r="E97" s="292"/>
      <c r="F97" s="315" t="s">
        <v>558</v>
      </c>
      <c r="G97" s="316"/>
      <c r="H97" s="292" t="s">
        <v>596</v>
      </c>
      <c r="I97" s="292" t="s">
        <v>593</v>
      </c>
      <c r="J97" s="292"/>
      <c r="K97" s="306"/>
    </row>
    <row r="98" s="1" customFormat="1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s="1" customFormat="1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="1" customFormat="1" ht="45" customHeight="1">
      <c r="B102" s="304"/>
      <c r="C102" s="305" t="s">
        <v>597</v>
      </c>
      <c r="D102" s="305"/>
      <c r="E102" s="305"/>
      <c r="F102" s="305"/>
      <c r="G102" s="305"/>
      <c r="H102" s="305"/>
      <c r="I102" s="305"/>
      <c r="J102" s="305"/>
      <c r="K102" s="306"/>
    </row>
    <row r="103" s="1" customFormat="1" ht="17.25" customHeight="1">
      <c r="B103" s="304"/>
      <c r="C103" s="307" t="s">
        <v>552</v>
      </c>
      <c r="D103" s="307"/>
      <c r="E103" s="307"/>
      <c r="F103" s="307" t="s">
        <v>553</v>
      </c>
      <c r="G103" s="308"/>
      <c r="H103" s="307" t="s">
        <v>55</v>
      </c>
      <c r="I103" s="307" t="s">
        <v>58</v>
      </c>
      <c r="J103" s="307" t="s">
        <v>554</v>
      </c>
      <c r="K103" s="306"/>
    </row>
    <row r="104" s="1" customFormat="1" ht="17.25" customHeight="1">
      <c r="B104" s="304"/>
      <c r="C104" s="309" t="s">
        <v>555</v>
      </c>
      <c r="D104" s="309"/>
      <c r="E104" s="309"/>
      <c r="F104" s="310" t="s">
        <v>556</v>
      </c>
      <c r="G104" s="311"/>
      <c r="H104" s="309"/>
      <c r="I104" s="309"/>
      <c r="J104" s="309" t="s">
        <v>557</v>
      </c>
      <c r="K104" s="306"/>
    </row>
    <row r="105" s="1" customFormat="1" ht="5.25" customHeight="1">
      <c r="B105" s="304"/>
      <c r="C105" s="307"/>
      <c r="D105" s="307"/>
      <c r="E105" s="307"/>
      <c r="F105" s="307"/>
      <c r="G105" s="325"/>
      <c r="H105" s="307"/>
      <c r="I105" s="307"/>
      <c r="J105" s="307"/>
      <c r="K105" s="306"/>
    </row>
    <row r="106" s="1" customFormat="1" ht="15" customHeight="1">
      <c r="B106" s="304"/>
      <c r="C106" s="292" t="s">
        <v>54</v>
      </c>
      <c r="D106" s="314"/>
      <c r="E106" s="314"/>
      <c r="F106" s="315" t="s">
        <v>558</v>
      </c>
      <c r="G106" s="292"/>
      <c r="H106" s="292" t="s">
        <v>598</v>
      </c>
      <c r="I106" s="292" t="s">
        <v>560</v>
      </c>
      <c r="J106" s="292">
        <v>20</v>
      </c>
      <c r="K106" s="306"/>
    </row>
    <row r="107" s="1" customFormat="1" ht="15" customHeight="1">
      <c r="B107" s="304"/>
      <c r="C107" s="292" t="s">
        <v>561</v>
      </c>
      <c r="D107" s="292"/>
      <c r="E107" s="292"/>
      <c r="F107" s="315" t="s">
        <v>558</v>
      </c>
      <c r="G107" s="292"/>
      <c r="H107" s="292" t="s">
        <v>598</v>
      </c>
      <c r="I107" s="292" t="s">
        <v>560</v>
      </c>
      <c r="J107" s="292">
        <v>120</v>
      </c>
      <c r="K107" s="306"/>
    </row>
    <row r="108" s="1" customFormat="1" ht="15" customHeight="1">
      <c r="B108" s="317"/>
      <c r="C108" s="292" t="s">
        <v>563</v>
      </c>
      <c r="D108" s="292"/>
      <c r="E108" s="292"/>
      <c r="F108" s="315" t="s">
        <v>564</v>
      </c>
      <c r="G108" s="292"/>
      <c r="H108" s="292" t="s">
        <v>598</v>
      </c>
      <c r="I108" s="292" t="s">
        <v>560</v>
      </c>
      <c r="J108" s="292">
        <v>50</v>
      </c>
      <c r="K108" s="306"/>
    </row>
    <row r="109" s="1" customFormat="1" ht="15" customHeight="1">
      <c r="B109" s="317"/>
      <c r="C109" s="292" t="s">
        <v>566</v>
      </c>
      <c r="D109" s="292"/>
      <c r="E109" s="292"/>
      <c r="F109" s="315" t="s">
        <v>558</v>
      </c>
      <c r="G109" s="292"/>
      <c r="H109" s="292" t="s">
        <v>598</v>
      </c>
      <c r="I109" s="292" t="s">
        <v>568</v>
      </c>
      <c r="J109" s="292"/>
      <c r="K109" s="306"/>
    </row>
    <row r="110" s="1" customFormat="1" ht="15" customHeight="1">
      <c r="B110" s="317"/>
      <c r="C110" s="292" t="s">
        <v>577</v>
      </c>
      <c r="D110" s="292"/>
      <c r="E110" s="292"/>
      <c r="F110" s="315" t="s">
        <v>564</v>
      </c>
      <c r="G110" s="292"/>
      <c r="H110" s="292" t="s">
        <v>598</v>
      </c>
      <c r="I110" s="292" t="s">
        <v>560</v>
      </c>
      <c r="J110" s="292">
        <v>50</v>
      </c>
      <c r="K110" s="306"/>
    </row>
    <row r="111" s="1" customFormat="1" ht="15" customHeight="1">
      <c r="B111" s="317"/>
      <c r="C111" s="292" t="s">
        <v>585</v>
      </c>
      <c r="D111" s="292"/>
      <c r="E111" s="292"/>
      <c r="F111" s="315" t="s">
        <v>564</v>
      </c>
      <c r="G111" s="292"/>
      <c r="H111" s="292" t="s">
        <v>598</v>
      </c>
      <c r="I111" s="292" t="s">
        <v>560</v>
      </c>
      <c r="J111" s="292">
        <v>50</v>
      </c>
      <c r="K111" s="306"/>
    </row>
    <row r="112" s="1" customFormat="1" ht="15" customHeight="1">
      <c r="B112" s="317"/>
      <c r="C112" s="292" t="s">
        <v>583</v>
      </c>
      <c r="D112" s="292"/>
      <c r="E112" s="292"/>
      <c r="F112" s="315" t="s">
        <v>564</v>
      </c>
      <c r="G112" s="292"/>
      <c r="H112" s="292" t="s">
        <v>598</v>
      </c>
      <c r="I112" s="292" t="s">
        <v>560</v>
      </c>
      <c r="J112" s="292">
        <v>50</v>
      </c>
      <c r="K112" s="306"/>
    </row>
    <row r="113" s="1" customFormat="1" ht="15" customHeight="1">
      <c r="B113" s="317"/>
      <c r="C113" s="292" t="s">
        <v>54</v>
      </c>
      <c r="D113" s="292"/>
      <c r="E113" s="292"/>
      <c r="F113" s="315" t="s">
        <v>558</v>
      </c>
      <c r="G113" s="292"/>
      <c r="H113" s="292" t="s">
        <v>599</v>
      </c>
      <c r="I113" s="292" t="s">
        <v>560</v>
      </c>
      <c r="J113" s="292">
        <v>20</v>
      </c>
      <c r="K113" s="306"/>
    </row>
    <row r="114" s="1" customFormat="1" ht="15" customHeight="1">
      <c r="B114" s="317"/>
      <c r="C114" s="292" t="s">
        <v>600</v>
      </c>
      <c r="D114" s="292"/>
      <c r="E114" s="292"/>
      <c r="F114" s="315" t="s">
        <v>558</v>
      </c>
      <c r="G114" s="292"/>
      <c r="H114" s="292" t="s">
        <v>601</v>
      </c>
      <c r="I114" s="292" t="s">
        <v>560</v>
      </c>
      <c r="J114" s="292">
        <v>120</v>
      </c>
      <c r="K114" s="306"/>
    </row>
    <row r="115" s="1" customFormat="1" ht="15" customHeight="1">
      <c r="B115" s="317"/>
      <c r="C115" s="292" t="s">
        <v>39</v>
      </c>
      <c r="D115" s="292"/>
      <c r="E115" s="292"/>
      <c r="F115" s="315" t="s">
        <v>558</v>
      </c>
      <c r="G115" s="292"/>
      <c r="H115" s="292" t="s">
        <v>602</v>
      </c>
      <c r="I115" s="292" t="s">
        <v>593</v>
      </c>
      <c r="J115" s="292"/>
      <c r="K115" s="306"/>
    </row>
    <row r="116" s="1" customFormat="1" ht="15" customHeight="1">
      <c r="B116" s="317"/>
      <c r="C116" s="292" t="s">
        <v>49</v>
      </c>
      <c r="D116" s="292"/>
      <c r="E116" s="292"/>
      <c r="F116" s="315" t="s">
        <v>558</v>
      </c>
      <c r="G116" s="292"/>
      <c r="H116" s="292" t="s">
        <v>603</v>
      </c>
      <c r="I116" s="292" t="s">
        <v>593</v>
      </c>
      <c r="J116" s="292"/>
      <c r="K116" s="306"/>
    </row>
    <row r="117" s="1" customFormat="1" ht="15" customHeight="1">
      <c r="B117" s="317"/>
      <c r="C117" s="292" t="s">
        <v>58</v>
      </c>
      <c r="D117" s="292"/>
      <c r="E117" s="292"/>
      <c r="F117" s="315" t="s">
        <v>558</v>
      </c>
      <c r="G117" s="292"/>
      <c r="H117" s="292" t="s">
        <v>604</v>
      </c>
      <c r="I117" s="292" t="s">
        <v>605</v>
      </c>
      <c r="J117" s="292"/>
      <c r="K117" s="306"/>
    </row>
    <row r="118" s="1" customFormat="1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s="1" customFormat="1" ht="18.75" customHeight="1">
      <c r="B119" s="327"/>
      <c r="C119" s="328"/>
      <c r="D119" s="328"/>
      <c r="E119" s="328"/>
      <c r="F119" s="329"/>
      <c r="G119" s="328"/>
      <c r="H119" s="328"/>
      <c r="I119" s="328"/>
      <c r="J119" s="328"/>
      <c r="K119" s="327"/>
    </row>
    <row r="120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="1" customFormat="1" ht="7.5" customHeight="1">
      <c r="B121" s="330"/>
      <c r="C121" s="331"/>
      <c r="D121" s="331"/>
      <c r="E121" s="331"/>
      <c r="F121" s="331"/>
      <c r="G121" s="331"/>
      <c r="H121" s="331"/>
      <c r="I121" s="331"/>
      <c r="J121" s="331"/>
      <c r="K121" s="332"/>
    </row>
    <row r="122" s="1" customFormat="1" ht="45" customHeight="1">
      <c r="B122" s="333"/>
      <c r="C122" s="283" t="s">
        <v>606</v>
      </c>
      <c r="D122" s="283"/>
      <c r="E122" s="283"/>
      <c r="F122" s="283"/>
      <c r="G122" s="283"/>
      <c r="H122" s="283"/>
      <c r="I122" s="283"/>
      <c r="J122" s="283"/>
      <c r="K122" s="334"/>
    </row>
    <row r="123" s="1" customFormat="1" ht="17.25" customHeight="1">
      <c r="B123" s="335"/>
      <c r="C123" s="307" t="s">
        <v>552</v>
      </c>
      <c r="D123" s="307"/>
      <c r="E123" s="307"/>
      <c r="F123" s="307" t="s">
        <v>553</v>
      </c>
      <c r="G123" s="308"/>
      <c r="H123" s="307" t="s">
        <v>55</v>
      </c>
      <c r="I123" s="307" t="s">
        <v>58</v>
      </c>
      <c r="J123" s="307" t="s">
        <v>554</v>
      </c>
      <c r="K123" s="336"/>
    </row>
    <row r="124" s="1" customFormat="1" ht="17.25" customHeight="1">
      <c r="B124" s="335"/>
      <c r="C124" s="309" t="s">
        <v>555</v>
      </c>
      <c r="D124" s="309"/>
      <c r="E124" s="309"/>
      <c r="F124" s="310" t="s">
        <v>556</v>
      </c>
      <c r="G124" s="311"/>
      <c r="H124" s="309"/>
      <c r="I124" s="309"/>
      <c r="J124" s="309" t="s">
        <v>557</v>
      </c>
      <c r="K124" s="336"/>
    </row>
    <row r="125" s="1" customFormat="1" ht="5.25" customHeight="1">
      <c r="B125" s="337"/>
      <c r="C125" s="312"/>
      <c r="D125" s="312"/>
      <c r="E125" s="312"/>
      <c r="F125" s="312"/>
      <c r="G125" s="338"/>
      <c r="H125" s="312"/>
      <c r="I125" s="312"/>
      <c r="J125" s="312"/>
      <c r="K125" s="339"/>
    </row>
    <row r="126" s="1" customFormat="1" ht="15" customHeight="1">
      <c r="B126" s="337"/>
      <c r="C126" s="292" t="s">
        <v>561</v>
      </c>
      <c r="D126" s="314"/>
      <c r="E126" s="314"/>
      <c r="F126" s="315" t="s">
        <v>558</v>
      </c>
      <c r="G126" s="292"/>
      <c r="H126" s="292" t="s">
        <v>598</v>
      </c>
      <c r="I126" s="292" t="s">
        <v>560</v>
      </c>
      <c r="J126" s="292">
        <v>120</v>
      </c>
      <c r="K126" s="340"/>
    </row>
    <row r="127" s="1" customFormat="1" ht="15" customHeight="1">
      <c r="B127" s="337"/>
      <c r="C127" s="292" t="s">
        <v>607</v>
      </c>
      <c r="D127" s="292"/>
      <c r="E127" s="292"/>
      <c r="F127" s="315" t="s">
        <v>558</v>
      </c>
      <c r="G127" s="292"/>
      <c r="H127" s="292" t="s">
        <v>608</v>
      </c>
      <c r="I127" s="292" t="s">
        <v>560</v>
      </c>
      <c r="J127" s="292" t="s">
        <v>609</v>
      </c>
      <c r="K127" s="340"/>
    </row>
    <row r="128" s="1" customFormat="1" ht="15" customHeight="1">
      <c r="B128" s="337"/>
      <c r="C128" s="292" t="s">
        <v>506</v>
      </c>
      <c r="D128" s="292"/>
      <c r="E128" s="292"/>
      <c r="F128" s="315" t="s">
        <v>558</v>
      </c>
      <c r="G128" s="292"/>
      <c r="H128" s="292" t="s">
        <v>610</v>
      </c>
      <c r="I128" s="292" t="s">
        <v>560</v>
      </c>
      <c r="J128" s="292" t="s">
        <v>609</v>
      </c>
      <c r="K128" s="340"/>
    </row>
    <row r="129" s="1" customFormat="1" ht="15" customHeight="1">
      <c r="B129" s="337"/>
      <c r="C129" s="292" t="s">
        <v>569</v>
      </c>
      <c r="D129" s="292"/>
      <c r="E129" s="292"/>
      <c r="F129" s="315" t="s">
        <v>564</v>
      </c>
      <c r="G129" s="292"/>
      <c r="H129" s="292" t="s">
        <v>570</v>
      </c>
      <c r="I129" s="292" t="s">
        <v>560</v>
      </c>
      <c r="J129" s="292">
        <v>15</v>
      </c>
      <c r="K129" s="340"/>
    </row>
    <row r="130" s="1" customFormat="1" ht="15" customHeight="1">
      <c r="B130" s="337"/>
      <c r="C130" s="318" t="s">
        <v>571</v>
      </c>
      <c r="D130" s="318"/>
      <c r="E130" s="318"/>
      <c r="F130" s="319" t="s">
        <v>564</v>
      </c>
      <c r="G130" s="318"/>
      <c r="H130" s="318" t="s">
        <v>572</v>
      </c>
      <c r="I130" s="318" t="s">
        <v>560</v>
      </c>
      <c r="J130" s="318">
        <v>15</v>
      </c>
      <c r="K130" s="340"/>
    </row>
    <row r="131" s="1" customFormat="1" ht="15" customHeight="1">
      <c r="B131" s="337"/>
      <c r="C131" s="318" t="s">
        <v>573</v>
      </c>
      <c r="D131" s="318"/>
      <c r="E131" s="318"/>
      <c r="F131" s="319" t="s">
        <v>564</v>
      </c>
      <c r="G131" s="318"/>
      <c r="H131" s="318" t="s">
        <v>574</v>
      </c>
      <c r="I131" s="318" t="s">
        <v>560</v>
      </c>
      <c r="J131" s="318">
        <v>20</v>
      </c>
      <c r="K131" s="340"/>
    </row>
    <row r="132" s="1" customFormat="1" ht="15" customHeight="1">
      <c r="B132" s="337"/>
      <c r="C132" s="318" t="s">
        <v>575</v>
      </c>
      <c r="D132" s="318"/>
      <c r="E132" s="318"/>
      <c r="F132" s="319" t="s">
        <v>564</v>
      </c>
      <c r="G132" s="318"/>
      <c r="H132" s="318" t="s">
        <v>576</v>
      </c>
      <c r="I132" s="318" t="s">
        <v>560</v>
      </c>
      <c r="J132" s="318">
        <v>20</v>
      </c>
      <c r="K132" s="340"/>
    </row>
    <row r="133" s="1" customFormat="1" ht="15" customHeight="1">
      <c r="B133" s="337"/>
      <c r="C133" s="292" t="s">
        <v>563</v>
      </c>
      <c r="D133" s="292"/>
      <c r="E133" s="292"/>
      <c r="F133" s="315" t="s">
        <v>564</v>
      </c>
      <c r="G133" s="292"/>
      <c r="H133" s="292" t="s">
        <v>598</v>
      </c>
      <c r="I133" s="292" t="s">
        <v>560</v>
      </c>
      <c r="J133" s="292">
        <v>50</v>
      </c>
      <c r="K133" s="340"/>
    </row>
    <row r="134" s="1" customFormat="1" ht="15" customHeight="1">
      <c r="B134" s="337"/>
      <c r="C134" s="292" t="s">
        <v>577</v>
      </c>
      <c r="D134" s="292"/>
      <c r="E134" s="292"/>
      <c r="F134" s="315" t="s">
        <v>564</v>
      </c>
      <c r="G134" s="292"/>
      <c r="H134" s="292" t="s">
        <v>598</v>
      </c>
      <c r="I134" s="292" t="s">
        <v>560</v>
      </c>
      <c r="J134" s="292">
        <v>50</v>
      </c>
      <c r="K134" s="340"/>
    </row>
    <row r="135" s="1" customFormat="1" ht="15" customHeight="1">
      <c r="B135" s="337"/>
      <c r="C135" s="292" t="s">
        <v>583</v>
      </c>
      <c r="D135" s="292"/>
      <c r="E135" s="292"/>
      <c r="F135" s="315" t="s">
        <v>564</v>
      </c>
      <c r="G135" s="292"/>
      <c r="H135" s="292" t="s">
        <v>598</v>
      </c>
      <c r="I135" s="292" t="s">
        <v>560</v>
      </c>
      <c r="J135" s="292">
        <v>50</v>
      </c>
      <c r="K135" s="340"/>
    </row>
    <row r="136" s="1" customFormat="1" ht="15" customHeight="1">
      <c r="B136" s="337"/>
      <c r="C136" s="292" t="s">
        <v>585</v>
      </c>
      <c r="D136" s="292"/>
      <c r="E136" s="292"/>
      <c r="F136" s="315" t="s">
        <v>564</v>
      </c>
      <c r="G136" s="292"/>
      <c r="H136" s="292" t="s">
        <v>598</v>
      </c>
      <c r="I136" s="292" t="s">
        <v>560</v>
      </c>
      <c r="J136" s="292">
        <v>50</v>
      </c>
      <c r="K136" s="340"/>
    </row>
    <row r="137" s="1" customFormat="1" ht="15" customHeight="1">
      <c r="B137" s="337"/>
      <c r="C137" s="292" t="s">
        <v>586</v>
      </c>
      <c r="D137" s="292"/>
      <c r="E137" s="292"/>
      <c r="F137" s="315" t="s">
        <v>564</v>
      </c>
      <c r="G137" s="292"/>
      <c r="H137" s="292" t="s">
        <v>611</v>
      </c>
      <c r="I137" s="292" t="s">
        <v>560</v>
      </c>
      <c r="J137" s="292">
        <v>255</v>
      </c>
      <c r="K137" s="340"/>
    </row>
    <row r="138" s="1" customFormat="1" ht="15" customHeight="1">
      <c r="B138" s="337"/>
      <c r="C138" s="292" t="s">
        <v>588</v>
      </c>
      <c r="D138" s="292"/>
      <c r="E138" s="292"/>
      <c r="F138" s="315" t="s">
        <v>558</v>
      </c>
      <c r="G138" s="292"/>
      <c r="H138" s="292" t="s">
        <v>612</v>
      </c>
      <c r="I138" s="292" t="s">
        <v>590</v>
      </c>
      <c r="J138" s="292"/>
      <c r="K138" s="340"/>
    </row>
    <row r="139" s="1" customFormat="1" ht="15" customHeight="1">
      <c r="B139" s="337"/>
      <c r="C139" s="292" t="s">
        <v>591</v>
      </c>
      <c r="D139" s="292"/>
      <c r="E139" s="292"/>
      <c r="F139" s="315" t="s">
        <v>558</v>
      </c>
      <c r="G139" s="292"/>
      <c r="H139" s="292" t="s">
        <v>613</v>
      </c>
      <c r="I139" s="292" t="s">
        <v>593</v>
      </c>
      <c r="J139" s="292"/>
      <c r="K139" s="340"/>
    </row>
    <row r="140" s="1" customFormat="1" ht="15" customHeight="1">
      <c r="B140" s="337"/>
      <c r="C140" s="292" t="s">
        <v>594</v>
      </c>
      <c r="D140" s="292"/>
      <c r="E140" s="292"/>
      <c r="F140" s="315" t="s">
        <v>558</v>
      </c>
      <c r="G140" s="292"/>
      <c r="H140" s="292" t="s">
        <v>594</v>
      </c>
      <c r="I140" s="292" t="s">
        <v>593</v>
      </c>
      <c r="J140" s="292"/>
      <c r="K140" s="340"/>
    </row>
    <row r="141" s="1" customFormat="1" ht="15" customHeight="1">
      <c r="B141" s="337"/>
      <c r="C141" s="292" t="s">
        <v>39</v>
      </c>
      <c r="D141" s="292"/>
      <c r="E141" s="292"/>
      <c r="F141" s="315" t="s">
        <v>558</v>
      </c>
      <c r="G141" s="292"/>
      <c r="H141" s="292" t="s">
        <v>614</v>
      </c>
      <c r="I141" s="292" t="s">
        <v>593</v>
      </c>
      <c r="J141" s="292"/>
      <c r="K141" s="340"/>
    </row>
    <row r="142" s="1" customFormat="1" ht="15" customHeight="1">
      <c r="B142" s="337"/>
      <c r="C142" s="292" t="s">
        <v>615</v>
      </c>
      <c r="D142" s="292"/>
      <c r="E142" s="292"/>
      <c r="F142" s="315" t="s">
        <v>558</v>
      </c>
      <c r="G142" s="292"/>
      <c r="H142" s="292" t="s">
        <v>616</v>
      </c>
      <c r="I142" s="292" t="s">
        <v>593</v>
      </c>
      <c r="J142" s="292"/>
      <c r="K142" s="340"/>
    </row>
    <row r="143" s="1" customFormat="1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s="1" customFormat="1" ht="18.75" customHeight="1">
      <c r="B144" s="328"/>
      <c r="C144" s="328"/>
      <c r="D144" s="328"/>
      <c r="E144" s="328"/>
      <c r="F144" s="329"/>
      <c r="G144" s="328"/>
      <c r="H144" s="328"/>
      <c r="I144" s="328"/>
      <c r="J144" s="328"/>
      <c r="K144" s="328"/>
    </row>
    <row r="145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="1" customFormat="1" ht="45" customHeight="1">
      <c r="B147" s="304"/>
      <c r="C147" s="305" t="s">
        <v>617</v>
      </c>
      <c r="D147" s="305"/>
      <c r="E147" s="305"/>
      <c r="F147" s="305"/>
      <c r="G147" s="305"/>
      <c r="H147" s="305"/>
      <c r="I147" s="305"/>
      <c r="J147" s="305"/>
      <c r="K147" s="306"/>
    </row>
    <row r="148" s="1" customFormat="1" ht="17.25" customHeight="1">
      <c r="B148" s="304"/>
      <c r="C148" s="307" t="s">
        <v>552</v>
      </c>
      <c r="D148" s="307"/>
      <c r="E148" s="307"/>
      <c r="F148" s="307" t="s">
        <v>553</v>
      </c>
      <c r="G148" s="308"/>
      <c r="H148" s="307" t="s">
        <v>55</v>
      </c>
      <c r="I148" s="307" t="s">
        <v>58</v>
      </c>
      <c r="J148" s="307" t="s">
        <v>554</v>
      </c>
      <c r="K148" s="306"/>
    </row>
    <row r="149" s="1" customFormat="1" ht="17.25" customHeight="1">
      <c r="B149" s="304"/>
      <c r="C149" s="309" t="s">
        <v>555</v>
      </c>
      <c r="D149" s="309"/>
      <c r="E149" s="309"/>
      <c r="F149" s="310" t="s">
        <v>556</v>
      </c>
      <c r="G149" s="311"/>
      <c r="H149" s="309"/>
      <c r="I149" s="309"/>
      <c r="J149" s="309" t="s">
        <v>557</v>
      </c>
      <c r="K149" s="306"/>
    </row>
    <row r="150" s="1" customFormat="1" ht="5.25" customHeight="1">
      <c r="B150" s="317"/>
      <c r="C150" s="312"/>
      <c r="D150" s="312"/>
      <c r="E150" s="312"/>
      <c r="F150" s="312"/>
      <c r="G150" s="313"/>
      <c r="H150" s="312"/>
      <c r="I150" s="312"/>
      <c r="J150" s="312"/>
      <c r="K150" s="340"/>
    </row>
    <row r="151" s="1" customFormat="1" ht="15" customHeight="1">
      <c r="B151" s="317"/>
      <c r="C151" s="344" t="s">
        <v>561</v>
      </c>
      <c r="D151" s="292"/>
      <c r="E151" s="292"/>
      <c r="F151" s="345" t="s">
        <v>558</v>
      </c>
      <c r="G151" s="292"/>
      <c r="H151" s="344" t="s">
        <v>598</v>
      </c>
      <c r="I151" s="344" t="s">
        <v>560</v>
      </c>
      <c r="J151" s="344">
        <v>120</v>
      </c>
      <c r="K151" s="340"/>
    </row>
    <row r="152" s="1" customFormat="1" ht="15" customHeight="1">
      <c r="B152" s="317"/>
      <c r="C152" s="344" t="s">
        <v>607</v>
      </c>
      <c r="D152" s="292"/>
      <c r="E152" s="292"/>
      <c r="F152" s="345" t="s">
        <v>558</v>
      </c>
      <c r="G152" s="292"/>
      <c r="H152" s="344" t="s">
        <v>618</v>
      </c>
      <c r="I152" s="344" t="s">
        <v>560</v>
      </c>
      <c r="J152" s="344" t="s">
        <v>609</v>
      </c>
      <c r="K152" s="340"/>
    </row>
    <row r="153" s="1" customFormat="1" ht="15" customHeight="1">
      <c r="B153" s="317"/>
      <c r="C153" s="344" t="s">
        <v>506</v>
      </c>
      <c r="D153" s="292"/>
      <c r="E153" s="292"/>
      <c r="F153" s="345" t="s">
        <v>558</v>
      </c>
      <c r="G153" s="292"/>
      <c r="H153" s="344" t="s">
        <v>619</v>
      </c>
      <c r="I153" s="344" t="s">
        <v>560</v>
      </c>
      <c r="J153" s="344" t="s">
        <v>609</v>
      </c>
      <c r="K153" s="340"/>
    </row>
    <row r="154" s="1" customFormat="1" ht="15" customHeight="1">
      <c r="B154" s="317"/>
      <c r="C154" s="344" t="s">
        <v>563</v>
      </c>
      <c r="D154" s="292"/>
      <c r="E154" s="292"/>
      <c r="F154" s="345" t="s">
        <v>564</v>
      </c>
      <c r="G154" s="292"/>
      <c r="H154" s="344" t="s">
        <v>598</v>
      </c>
      <c r="I154" s="344" t="s">
        <v>560</v>
      </c>
      <c r="J154" s="344">
        <v>50</v>
      </c>
      <c r="K154" s="340"/>
    </row>
    <row r="155" s="1" customFormat="1" ht="15" customHeight="1">
      <c r="B155" s="317"/>
      <c r="C155" s="344" t="s">
        <v>566</v>
      </c>
      <c r="D155" s="292"/>
      <c r="E155" s="292"/>
      <c r="F155" s="345" t="s">
        <v>558</v>
      </c>
      <c r="G155" s="292"/>
      <c r="H155" s="344" t="s">
        <v>598</v>
      </c>
      <c r="I155" s="344" t="s">
        <v>568</v>
      </c>
      <c r="J155" s="344"/>
      <c r="K155" s="340"/>
    </row>
    <row r="156" s="1" customFormat="1" ht="15" customHeight="1">
      <c r="B156" s="317"/>
      <c r="C156" s="344" t="s">
        <v>577</v>
      </c>
      <c r="D156" s="292"/>
      <c r="E156" s="292"/>
      <c r="F156" s="345" t="s">
        <v>564</v>
      </c>
      <c r="G156" s="292"/>
      <c r="H156" s="344" t="s">
        <v>598</v>
      </c>
      <c r="I156" s="344" t="s">
        <v>560</v>
      </c>
      <c r="J156" s="344">
        <v>50</v>
      </c>
      <c r="K156" s="340"/>
    </row>
    <row r="157" s="1" customFormat="1" ht="15" customHeight="1">
      <c r="B157" s="317"/>
      <c r="C157" s="344" t="s">
        <v>585</v>
      </c>
      <c r="D157" s="292"/>
      <c r="E157" s="292"/>
      <c r="F157" s="345" t="s">
        <v>564</v>
      </c>
      <c r="G157" s="292"/>
      <c r="H157" s="344" t="s">
        <v>598</v>
      </c>
      <c r="I157" s="344" t="s">
        <v>560</v>
      </c>
      <c r="J157" s="344">
        <v>50</v>
      </c>
      <c r="K157" s="340"/>
    </row>
    <row r="158" s="1" customFormat="1" ht="15" customHeight="1">
      <c r="B158" s="317"/>
      <c r="C158" s="344" t="s">
        <v>583</v>
      </c>
      <c r="D158" s="292"/>
      <c r="E158" s="292"/>
      <c r="F158" s="345" t="s">
        <v>564</v>
      </c>
      <c r="G158" s="292"/>
      <c r="H158" s="344" t="s">
        <v>598</v>
      </c>
      <c r="I158" s="344" t="s">
        <v>560</v>
      </c>
      <c r="J158" s="344">
        <v>50</v>
      </c>
      <c r="K158" s="340"/>
    </row>
    <row r="159" s="1" customFormat="1" ht="15" customHeight="1">
      <c r="B159" s="317"/>
      <c r="C159" s="344" t="s">
        <v>91</v>
      </c>
      <c r="D159" s="292"/>
      <c r="E159" s="292"/>
      <c r="F159" s="345" t="s">
        <v>558</v>
      </c>
      <c r="G159" s="292"/>
      <c r="H159" s="344" t="s">
        <v>620</v>
      </c>
      <c r="I159" s="344" t="s">
        <v>560</v>
      </c>
      <c r="J159" s="344" t="s">
        <v>621</v>
      </c>
      <c r="K159" s="340"/>
    </row>
    <row r="160" s="1" customFormat="1" ht="15" customHeight="1">
      <c r="B160" s="317"/>
      <c r="C160" s="344" t="s">
        <v>622</v>
      </c>
      <c r="D160" s="292"/>
      <c r="E160" s="292"/>
      <c r="F160" s="345" t="s">
        <v>558</v>
      </c>
      <c r="G160" s="292"/>
      <c r="H160" s="344" t="s">
        <v>623</v>
      </c>
      <c r="I160" s="344" t="s">
        <v>593</v>
      </c>
      <c r="J160" s="344"/>
      <c r="K160" s="340"/>
    </row>
    <row r="161" s="1" customFormat="1" ht="15" customHeight="1">
      <c r="B161" s="346"/>
      <c r="C161" s="326"/>
      <c r="D161" s="326"/>
      <c r="E161" s="326"/>
      <c r="F161" s="326"/>
      <c r="G161" s="326"/>
      <c r="H161" s="326"/>
      <c r="I161" s="326"/>
      <c r="J161" s="326"/>
      <c r="K161" s="347"/>
    </row>
    <row r="162" s="1" customFormat="1" ht="18.75" customHeight="1">
      <c r="B162" s="328"/>
      <c r="C162" s="338"/>
      <c r="D162" s="338"/>
      <c r="E162" s="338"/>
      <c r="F162" s="348"/>
      <c r="G162" s="338"/>
      <c r="H162" s="338"/>
      <c r="I162" s="338"/>
      <c r="J162" s="338"/>
      <c r="K162" s="328"/>
    </row>
    <row r="163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="1" customFormat="1" ht="7.5" customHeight="1">
      <c r="B164" s="279"/>
      <c r="C164" s="280"/>
      <c r="D164" s="280"/>
      <c r="E164" s="280"/>
      <c r="F164" s="280"/>
      <c r="G164" s="280"/>
      <c r="H164" s="280"/>
      <c r="I164" s="280"/>
      <c r="J164" s="280"/>
      <c r="K164" s="281"/>
    </row>
    <row r="165" s="1" customFormat="1" ht="45" customHeight="1">
      <c r="B165" s="282"/>
      <c r="C165" s="283" t="s">
        <v>624</v>
      </c>
      <c r="D165" s="283"/>
      <c r="E165" s="283"/>
      <c r="F165" s="283"/>
      <c r="G165" s="283"/>
      <c r="H165" s="283"/>
      <c r="I165" s="283"/>
      <c r="J165" s="283"/>
      <c r="K165" s="284"/>
    </row>
    <row r="166" s="1" customFormat="1" ht="17.25" customHeight="1">
      <c r="B166" s="282"/>
      <c r="C166" s="307" t="s">
        <v>552</v>
      </c>
      <c r="D166" s="307"/>
      <c r="E166" s="307"/>
      <c r="F166" s="307" t="s">
        <v>553</v>
      </c>
      <c r="G166" s="349"/>
      <c r="H166" s="350" t="s">
        <v>55</v>
      </c>
      <c r="I166" s="350" t="s">
        <v>58</v>
      </c>
      <c r="J166" s="307" t="s">
        <v>554</v>
      </c>
      <c r="K166" s="284"/>
    </row>
    <row r="167" s="1" customFormat="1" ht="17.25" customHeight="1">
      <c r="B167" s="285"/>
      <c r="C167" s="309" t="s">
        <v>555</v>
      </c>
      <c r="D167" s="309"/>
      <c r="E167" s="309"/>
      <c r="F167" s="310" t="s">
        <v>556</v>
      </c>
      <c r="G167" s="351"/>
      <c r="H167" s="352"/>
      <c r="I167" s="352"/>
      <c r="J167" s="309" t="s">
        <v>557</v>
      </c>
      <c r="K167" s="287"/>
    </row>
    <row r="168" s="1" customFormat="1" ht="5.25" customHeight="1">
      <c r="B168" s="317"/>
      <c r="C168" s="312"/>
      <c r="D168" s="312"/>
      <c r="E168" s="312"/>
      <c r="F168" s="312"/>
      <c r="G168" s="313"/>
      <c r="H168" s="312"/>
      <c r="I168" s="312"/>
      <c r="J168" s="312"/>
      <c r="K168" s="340"/>
    </row>
    <row r="169" s="1" customFormat="1" ht="15" customHeight="1">
      <c r="B169" s="317"/>
      <c r="C169" s="292" t="s">
        <v>561</v>
      </c>
      <c r="D169" s="292"/>
      <c r="E169" s="292"/>
      <c r="F169" s="315" t="s">
        <v>558</v>
      </c>
      <c r="G169" s="292"/>
      <c r="H169" s="292" t="s">
        <v>598</v>
      </c>
      <c r="I169" s="292" t="s">
        <v>560</v>
      </c>
      <c r="J169" s="292">
        <v>120</v>
      </c>
      <c r="K169" s="340"/>
    </row>
    <row r="170" s="1" customFormat="1" ht="15" customHeight="1">
      <c r="B170" s="317"/>
      <c r="C170" s="292" t="s">
        <v>607</v>
      </c>
      <c r="D170" s="292"/>
      <c r="E170" s="292"/>
      <c r="F170" s="315" t="s">
        <v>558</v>
      </c>
      <c r="G170" s="292"/>
      <c r="H170" s="292" t="s">
        <v>608</v>
      </c>
      <c r="I170" s="292" t="s">
        <v>560</v>
      </c>
      <c r="J170" s="292" t="s">
        <v>609</v>
      </c>
      <c r="K170" s="340"/>
    </row>
    <row r="171" s="1" customFormat="1" ht="15" customHeight="1">
      <c r="B171" s="317"/>
      <c r="C171" s="292" t="s">
        <v>506</v>
      </c>
      <c r="D171" s="292"/>
      <c r="E171" s="292"/>
      <c r="F171" s="315" t="s">
        <v>558</v>
      </c>
      <c r="G171" s="292"/>
      <c r="H171" s="292" t="s">
        <v>625</v>
      </c>
      <c r="I171" s="292" t="s">
        <v>560</v>
      </c>
      <c r="J171" s="292" t="s">
        <v>609</v>
      </c>
      <c r="K171" s="340"/>
    </row>
    <row r="172" s="1" customFormat="1" ht="15" customHeight="1">
      <c r="B172" s="317"/>
      <c r="C172" s="292" t="s">
        <v>563</v>
      </c>
      <c r="D172" s="292"/>
      <c r="E172" s="292"/>
      <c r="F172" s="315" t="s">
        <v>564</v>
      </c>
      <c r="G172" s="292"/>
      <c r="H172" s="292" t="s">
        <v>625</v>
      </c>
      <c r="I172" s="292" t="s">
        <v>560</v>
      </c>
      <c r="J172" s="292">
        <v>50</v>
      </c>
      <c r="K172" s="340"/>
    </row>
    <row r="173" s="1" customFormat="1" ht="15" customHeight="1">
      <c r="B173" s="317"/>
      <c r="C173" s="292" t="s">
        <v>566</v>
      </c>
      <c r="D173" s="292"/>
      <c r="E173" s="292"/>
      <c r="F173" s="315" t="s">
        <v>558</v>
      </c>
      <c r="G173" s="292"/>
      <c r="H173" s="292" t="s">
        <v>625</v>
      </c>
      <c r="I173" s="292" t="s">
        <v>568</v>
      </c>
      <c r="J173" s="292"/>
      <c r="K173" s="340"/>
    </row>
    <row r="174" s="1" customFormat="1" ht="15" customHeight="1">
      <c r="B174" s="317"/>
      <c r="C174" s="292" t="s">
        <v>577</v>
      </c>
      <c r="D174" s="292"/>
      <c r="E174" s="292"/>
      <c r="F174" s="315" t="s">
        <v>564</v>
      </c>
      <c r="G174" s="292"/>
      <c r="H174" s="292" t="s">
        <v>625</v>
      </c>
      <c r="I174" s="292" t="s">
        <v>560</v>
      </c>
      <c r="J174" s="292">
        <v>50</v>
      </c>
      <c r="K174" s="340"/>
    </row>
    <row r="175" s="1" customFormat="1" ht="15" customHeight="1">
      <c r="B175" s="317"/>
      <c r="C175" s="292" t="s">
        <v>585</v>
      </c>
      <c r="D175" s="292"/>
      <c r="E175" s="292"/>
      <c r="F175" s="315" t="s">
        <v>564</v>
      </c>
      <c r="G175" s="292"/>
      <c r="H175" s="292" t="s">
        <v>625</v>
      </c>
      <c r="I175" s="292" t="s">
        <v>560</v>
      </c>
      <c r="J175" s="292">
        <v>50</v>
      </c>
      <c r="K175" s="340"/>
    </row>
    <row r="176" s="1" customFormat="1" ht="15" customHeight="1">
      <c r="B176" s="317"/>
      <c r="C176" s="292" t="s">
        <v>583</v>
      </c>
      <c r="D176" s="292"/>
      <c r="E176" s="292"/>
      <c r="F176" s="315" t="s">
        <v>564</v>
      </c>
      <c r="G176" s="292"/>
      <c r="H176" s="292" t="s">
        <v>625</v>
      </c>
      <c r="I176" s="292" t="s">
        <v>560</v>
      </c>
      <c r="J176" s="292">
        <v>50</v>
      </c>
      <c r="K176" s="340"/>
    </row>
    <row r="177" s="1" customFormat="1" ht="15" customHeight="1">
      <c r="B177" s="317"/>
      <c r="C177" s="292" t="s">
        <v>104</v>
      </c>
      <c r="D177" s="292"/>
      <c r="E177" s="292"/>
      <c r="F177" s="315" t="s">
        <v>558</v>
      </c>
      <c r="G177" s="292"/>
      <c r="H177" s="292" t="s">
        <v>626</v>
      </c>
      <c r="I177" s="292" t="s">
        <v>627</v>
      </c>
      <c r="J177" s="292"/>
      <c r="K177" s="340"/>
    </row>
    <row r="178" s="1" customFormat="1" ht="15" customHeight="1">
      <c r="B178" s="317"/>
      <c r="C178" s="292" t="s">
        <v>58</v>
      </c>
      <c r="D178" s="292"/>
      <c r="E178" s="292"/>
      <c r="F178" s="315" t="s">
        <v>558</v>
      </c>
      <c r="G178" s="292"/>
      <c r="H178" s="292" t="s">
        <v>628</v>
      </c>
      <c r="I178" s="292" t="s">
        <v>629</v>
      </c>
      <c r="J178" s="292">
        <v>1</v>
      </c>
      <c r="K178" s="340"/>
    </row>
    <row r="179" s="1" customFormat="1" ht="15" customHeight="1">
      <c r="B179" s="317"/>
      <c r="C179" s="292" t="s">
        <v>54</v>
      </c>
      <c r="D179" s="292"/>
      <c r="E179" s="292"/>
      <c r="F179" s="315" t="s">
        <v>558</v>
      </c>
      <c r="G179" s="292"/>
      <c r="H179" s="292" t="s">
        <v>630</v>
      </c>
      <c r="I179" s="292" t="s">
        <v>560</v>
      </c>
      <c r="J179" s="292">
        <v>20</v>
      </c>
      <c r="K179" s="340"/>
    </row>
    <row r="180" s="1" customFormat="1" ht="15" customHeight="1">
      <c r="B180" s="317"/>
      <c r="C180" s="292" t="s">
        <v>55</v>
      </c>
      <c r="D180" s="292"/>
      <c r="E180" s="292"/>
      <c r="F180" s="315" t="s">
        <v>558</v>
      </c>
      <c r="G180" s="292"/>
      <c r="H180" s="292" t="s">
        <v>631</v>
      </c>
      <c r="I180" s="292" t="s">
        <v>560</v>
      </c>
      <c r="J180" s="292">
        <v>255</v>
      </c>
      <c r="K180" s="340"/>
    </row>
    <row r="181" s="1" customFormat="1" ht="15" customHeight="1">
      <c r="B181" s="317"/>
      <c r="C181" s="292" t="s">
        <v>105</v>
      </c>
      <c r="D181" s="292"/>
      <c r="E181" s="292"/>
      <c r="F181" s="315" t="s">
        <v>558</v>
      </c>
      <c r="G181" s="292"/>
      <c r="H181" s="292" t="s">
        <v>522</v>
      </c>
      <c r="I181" s="292" t="s">
        <v>560</v>
      </c>
      <c r="J181" s="292">
        <v>10</v>
      </c>
      <c r="K181" s="340"/>
    </row>
    <row r="182" s="1" customFormat="1" ht="15" customHeight="1">
      <c r="B182" s="317"/>
      <c r="C182" s="292" t="s">
        <v>106</v>
      </c>
      <c r="D182" s="292"/>
      <c r="E182" s="292"/>
      <c r="F182" s="315" t="s">
        <v>558</v>
      </c>
      <c r="G182" s="292"/>
      <c r="H182" s="292" t="s">
        <v>632</v>
      </c>
      <c r="I182" s="292" t="s">
        <v>593</v>
      </c>
      <c r="J182" s="292"/>
      <c r="K182" s="340"/>
    </row>
    <row r="183" s="1" customFormat="1" ht="15" customHeight="1">
      <c r="B183" s="317"/>
      <c r="C183" s="292" t="s">
        <v>633</v>
      </c>
      <c r="D183" s="292"/>
      <c r="E183" s="292"/>
      <c r="F183" s="315" t="s">
        <v>558</v>
      </c>
      <c r="G183" s="292"/>
      <c r="H183" s="292" t="s">
        <v>634</v>
      </c>
      <c r="I183" s="292" t="s">
        <v>593</v>
      </c>
      <c r="J183" s="292"/>
      <c r="K183" s="340"/>
    </row>
    <row r="184" s="1" customFormat="1" ht="15" customHeight="1">
      <c r="B184" s="317"/>
      <c r="C184" s="292" t="s">
        <v>622</v>
      </c>
      <c r="D184" s="292"/>
      <c r="E184" s="292"/>
      <c r="F184" s="315" t="s">
        <v>558</v>
      </c>
      <c r="G184" s="292"/>
      <c r="H184" s="292" t="s">
        <v>635</v>
      </c>
      <c r="I184" s="292" t="s">
        <v>593</v>
      </c>
      <c r="J184" s="292"/>
      <c r="K184" s="340"/>
    </row>
    <row r="185" s="1" customFormat="1" ht="15" customHeight="1">
      <c r="B185" s="317"/>
      <c r="C185" s="292" t="s">
        <v>108</v>
      </c>
      <c r="D185" s="292"/>
      <c r="E185" s="292"/>
      <c r="F185" s="315" t="s">
        <v>564</v>
      </c>
      <c r="G185" s="292"/>
      <c r="H185" s="292" t="s">
        <v>636</v>
      </c>
      <c r="I185" s="292" t="s">
        <v>560</v>
      </c>
      <c r="J185" s="292">
        <v>50</v>
      </c>
      <c r="K185" s="340"/>
    </row>
    <row r="186" s="1" customFormat="1" ht="15" customHeight="1">
      <c r="B186" s="317"/>
      <c r="C186" s="292" t="s">
        <v>637</v>
      </c>
      <c r="D186" s="292"/>
      <c r="E186" s="292"/>
      <c r="F186" s="315" t="s">
        <v>564</v>
      </c>
      <c r="G186" s="292"/>
      <c r="H186" s="292" t="s">
        <v>638</v>
      </c>
      <c r="I186" s="292" t="s">
        <v>639</v>
      </c>
      <c r="J186" s="292"/>
      <c r="K186" s="340"/>
    </row>
    <row r="187" s="1" customFormat="1" ht="15" customHeight="1">
      <c r="B187" s="317"/>
      <c r="C187" s="292" t="s">
        <v>640</v>
      </c>
      <c r="D187" s="292"/>
      <c r="E187" s="292"/>
      <c r="F187" s="315" t="s">
        <v>564</v>
      </c>
      <c r="G187" s="292"/>
      <c r="H187" s="292" t="s">
        <v>641</v>
      </c>
      <c r="I187" s="292" t="s">
        <v>639</v>
      </c>
      <c r="J187" s="292"/>
      <c r="K187" s="340"/>
    </row>
    <row r="188" s="1" customFormat="1" ht="15" customHeight="1">
      <c r="B188" s="317"/>
      <c r="C188" s="292" t="s">
        <v>642</v>
      </c>
      <c r="D188" s="292"/>
      <c r="E188" s="292"/>
      <c r="F188" s="315" t="s">
        <v>564</v>
      </c>
      <c r="G188" s="292"/>
      <c r="H188" s="292" t="s">
        <v>643</v>
      </c>
      <c r="I188" s="292" t="s">
        <v>639</v>
      </c>
      <c r="J188" s="292"/>
      <c r="K188" s="340"/>
    </row>
    <row r="189" s="1" customFormat="1" ht="15" customHeight="1">
      <c r="B189" s="317"/>
      <c r="C189" s="353" t="s">
        <v>644</v>
      </c>
      <c r="D189" s="292"/>
      <c r="E189" s="292"/>
      <c r="F189" s="315" t="s">
        <v>564</v>
      </c>
      <c r="G189" s="292"/>
      <c r="H189" s="292" t="s">
        <v>645</v>
      </c>
      <c r="I189" s="292" t="s">
        <v>646</v>
      </c>
      <c r="J189" s="354" t="s">
        <v>647</v>
      </c>
      <c r="K189" s="340"/>
    </row>
    <row r="190" s="17" customFormat="1" ht="15" customHeight="1">
      <c r="B190" s="355"/>
      <c r="C190" s="356" t="s">
        <v>648</v>
      </c>
      <c r="D190" s="357"/>
      <c r="E190" s="357"/>
      <c r="F190" s="358" t="s">
        <v>564</v>
      </c>
      <c r="G190" s="357"/>
      <c r="H190" s="357" t="s">
        <v>649</v>
      </c>
      <c r="I190" s="357" t="s">
        <v>646</v>
      </c>
      <c r="J190" s="359" t="s">
        <v>647</v>
      </c>
      <c r="K190" s="360"/>
    </row>
    <row r="191" s="1" customFormat="1" ht="15" customHeight="1">
      <c r="B191" s="317"/>
      <c r="C191" s="353" t="s">
        <v>43</v>
      </c>
      <c r="D191" s="292"/>
      <c r="E191" s="292"/>
      <c r="F191" s="315" t="s">
        <v>558</v>
      </c>
      <c r="G191" s="292"/>
      <c r="H191" s="289" t="s">
        <v>650</v>
      </c>
      <c r="I191" s="292" t="s">
        <v>651</v>
      </c>
      <c r="J191" s="292"/>
      <c r="K191" s="340"/>
    </row>
    <row r="192" s="1" customFormat="1" ht="15" customHeight="1">
      <c r="B192" s="317"/>
      <c r="C192" s="353" t="s">
        <v>652</v>
      </c>
      <c r="D192" s="292"/>
      <c r="E192" s="292"/>
      <c r="F192" s="315" t="s">
        <v>558</v>
      </c>
      <c r="G192" s="292"/>
      <c r="H192" s="292" t="s">
        <v>653</v>
      </c>
      <c r="I192" s="292" t="s">
        <v>593</v>
      </c>
      <c r="J192" s="292"/>
      <c r="K192" s="340"/>
    </row>
    <row r="193" s="1" customFormat="1" ht="15" customHeight="1">
      <c r="B193" s="317"/>
      <c r="C193" s="353" t="s">
        <v>654</v>
      </c>
      <c r="D193" s="292"/>
      <c r="E193" s="292"/>
      <c r="F193" s="315" t="s">
        <v>558</v>
      </c>
      <c r="G193" s="292"/>
      <c r="H193" s="292" t="s">
        <v>655</v>
      </c>
      <c r="I193" s="292" t="s">
        <v>593</v>
      </c>
      <c r="J193" s="292"/>
      <c r="K193" s="340"/>
    </row>
    <row r="194" s="1" customFormat="1" ht="15" customHeight="1">
      <c r="B194" s="317"/>
      <c r="C194" s="353" t="s">
        <v>656</v>
      </c>
      <c r="D194" s="292"/>
      <c r="E194" s="292"/>
      <c r="F194" s="315" t="s">
        <v>564</v>
      </c>
      <c r="G194" s="292"/>
      <c r="H194" s="292" t="s">
        <v>657</v>
      </c>
      <c r="I194" s="292" t="s">
        <v>593</v>
      </c>
      <c r="J194" s="292"/>
      <c r="K194" s="340"/>
    </row>
    <row r="195" s="1" customFormat="1" ht="15" customHeight="1">
      <c r="B195" s="346"/>
      <c r="C195" s="361"/>
      <c r="D195" s="326"/>
      <c r="E195" s="326"/>
      <c r="F195" s="326"/>
      <c r="G195" s="326"/>
      <c r="H195" s="326"/>
      <c r="I195" s="326"/>
      <c r="J195" s="326"/>
      <c r="K195" s="347"/>
    </row>
    <row r="196" s="1" customFormat="1" ht="18.75" customHeight="1">
      <c r="B196" s="328"/>
      <c r="C196" s="338"/>
      <c r="D196" s="338"/>
      <c r="E196" s="338"/>
      <c r="F196" s="348"/>
      <c r="G196" s="338"/>
      <c r="H196" s="338"/>
      <c r="I196" s="338"/>
      <c r="J196" s="338"/>
      <c r="K196" s="328"/>
    </row>
    <row r="197" s="1" customFormat="1" ht="18.75" customHeight="1">
      <c r="B197" s="328"/>
      <c r="C197" s="338"/>
      <c r="D197" s="338"/>
      <c r="E197" s="338"/>
      <c r="F197" s="348"/>
      <c r="G197" s="338"/>
      <c r="H197" s="338"/>
      <c r="I197" s="338"/>
      <c r="J197" s="338"/>
      <c r="K197" s="328"/>
    </row>
    <row r="198" s="1" customFormat="1" ht="18.75" customHeight="1">
      <c r="B198" s="300"/>
      <c r="C198" s="300"/>
      <c r="D198" s="300"/>
      <c r="E198" s="300"/>
      <c r="F198" s="300"/>
      <c r="G198" s="300"/>
      <c r="H198" s="300"/>
      <c r="I198" s="300"/>
      <c r="J198" s="300"/>
      <c r="K198" s="300"/>
    </row>
    <row r="199" s="1" customFormat="1" ht="13.5">
      <c r="B199" s="279"/>
      <c r="C199" s="280"/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1">
      <c r="B200" s="282"/>
      <c r="C200" s="283" t="s">
        <v>658</v>
      </c>
      <c r="D200" s="283"/>
      <c r="E200" s="283"/>
      <c r="F200" s="283"/>
      <c r="G200" s="283"/>
      <c r="H200" s="283"/>
      <c r="I200" s="283"/>
      <c r="J200" s="283"/>
      <c r="K200" s="284"/>
    </row>
    <row r="201" s="1" customFormat="1" ht="25.5" customHeight="1">
      <c r="B201" s="282"/>
      <c r="C201" s="362" t="s">
        <v>659</v>
      </c>
      <c r="D201" s="362"/>
      <c r="E201" s="362"/>
      <c r="F201" s="362" t="s">
        <v>660</v>
      </c>
      <c r="G201" s="363"/>
      <c r="H201" s="362" t="s">
        <v>661</v>
      </c>
      <c r="I201" s="362"/>
      <c r="J201" s="362"/>
      <c r="K201" s="284"/>
    </row>
    <row r="202" s="1" customFormat="1" ht="5.25" customHeight="1">
      <c r="B202" s="317"/>
      <c r="C202" s="312"/>
      <c r="D202" s="312"/>
      <c r="E202" s="312"/>
      <c r="F202" s="312"/>
      <c r="G202" s="338"/>
      <c r="H202" s="312"/>
      <c r="I202" s="312"/>
      <c r="J202" s="312"/>
      <c r="K202" s="340"/>
    </row>
    <row r="203" s="1" customFormat="1" ht="15" customHeight="1">
      <c r="B203" s="317"/>
      <c r="C203" s="292" t="s">
        <v>651</v>
      </c>
      <c r="D203" s="292"/>
      <c r="E203" s="292"/>
      <c r="F203" s="315" t="s">
        <v>44</v>
      </c>
      <c r="G203" s="292"/>
      <c r="H203" s="292" t="s">
        <v>662</v>
      </c>
      <c r="I203" s="292"/>
      <c r="J203" s="292"/>
      <c r="K203" s="340"/>
    </row>
    <row r="204" s="1" customFormat="1" ht="15" customHeight="1">
      <c r="B204" s="317"/>
      <c r="C204" s="292"/>
      <c r="D204" s="292"/>
      <c r="E204" s="292"/>
      <c r="F204" s="315" t="s">
        <v>45</v>
      </c>
      <c r="G204" s="292"/>
      <c r="H204" s="292" t="s">
        <v>663</v>
      </c>
      <c r="I204" s="292"/>
      <c r="J204" s="292"/>
      <c r="K204" s="340"/>
    </row>
    <row r="205" s="1" customFormat="1" ht="15" customHeight="1">
      <c r="B205" s="317"/>
      <c r="C205" s="292"/>
      <c r="D205" s="292"/>
      <c r="E205" s="292"/>
      <c r="F205" s="315" t="s">
        <v>48</v>
      </c>
      <c r="G205" s="292"/>
      <c r="H205" s="292" t="s">
        <v>664</v>
      </c>
      <c r="I205" s="292"/>
      <c r="J205" s="292"/>
      <c r="K205" s="340"/>
    </row>
    <row r="206" s="1" customFormat="1" ht="15" customHeight="1">
      <c r="B206" s="317"/>
      <c r="C206" s="292"/>
      <c r="D206" s="292"/>
      <c r="E206" s="292"/>
      <c r="F206" s="315" t="s">
        <v>46</v>
      </c>
      <c r="G206" s="292"/>
      <c r="H206" s="292" t="s">
        <v>665</v>
      </c>
      <c r="I206" s="292"/>
      <c r="J206" s="292"/>
      <c r="K206" s="340"/>
    </row>
    <row r="207" s="1" customFormat="1" ht="15" customHeight="1">
      <c r="B207" s="317"/>
      <c r="C207" s="292"/>
      <c r="D207" s="292"/>
      <c r="E207" s="292"/>
      <c r="F207" s="315" t="s">
        <v>47</v>
      </c>
      <c r="G207" s="292"/>
      <c r="H207" s="292" t="s">
        <v>666</v>
      </c>
      <c r="I207" s="292"/>
      <c r="J207" s="292"/>
      <c r="K207" s="340"/>
    </row>
    <row r="208" s="1" customFormat="1" ht="15" customHeight="1">
      <c r="B208" s="317"/>
      <c r="C208" s="292"/>
      <c r="D208" s="292"/>
      <c r="E208" s="292"/>
      <c r="F208" s="315"/>
      <c r="G208" s="292"/>
      <c r="H208" s="292"/>
      <c r="I208" s="292"/>
      <c r="J208" s="292"/>
      <c r="K208" s="340"/>
    </row>
    <row r="209" s="1" customFormat="1" ht="15" customHeight="1">
      <c r="B209" s="317"/>
      <c r="C209" s="292" t="s">
        <v>605</v>
      </c>
      <c r="D209" s="292"/>
      <c r="E209" s="292"/>
      <c r="F209" s="315" t="s">
        <v>499</v>
      </c>
      <c r="G209" s="292"/>
      <c r="H209" s="292" t="s">
        <v>667</v>
      </c>
      <c r="I209" s="292"/>
      <c r="J209" s="292"/>
      <c r="K209" s="340"/>
    </row>
    <row r="210" s="1" customFormat="1" ht="15" customHeight="1">
      <c r="B210" s="317"/>
      <c r="C210" s="292"/>
      <c r="D210" s="292"/>
      <c r="E210" s="292"/>
      <c r="F210" s="315" t="s">
        <v>502</v>
      </c>
      <c r="G210" s="292"/>
      <c r="H210" s="292" t="s">
        <v>503</v>
      </c>
      <c r="I210" s="292"/>
      <c r="J210" s="292"/>
      <c r="K210" s="340"/>
    </row>
    <row r="211" s="1" customFormat="1" ht="15" customHeight="1">
      <c r="B211" s="317"/>
      <c r="C211" s="292"/>
      <c r="D211" s="292"/>
      <c r="E211" s="292"/>
      <c r="F211" s="315" t="s">
        <v>80</v>
      </c>
      <c r="G211" s="292"/>
      <c r="H211" s="292" t="s">
        <v>668</v>
      </c>
      <c r="I211" s="292"/>
      <c r="J211" s="292"/>
      <c r="K211" s="340"/>
    </row>
    <row r="212" s="1" customFormat="1" ht="15" customHeight="1">
      <c r="B212" s="364"/>
      <c r="C212" s="292"/>
      <c r="D212" s="292"/>
      <c r="E212" s="292"/>
      <c r="F212" s="315" t="s">
        <v>84</v>
      </c>
      <c r="G212" s="353"/>
      <c r="H212" s="344" t="s">
        <v>85</v>
      </c>
      <c r="I212" s="344"/>
      <c r="J212" s="344"/>
      <c r="K212" s="365"/>
    </row>
    <row r="213" s="1" customFormat="1" ht="15" customHeight="1">
      <c r="B213" s="364"/>
      <c r="C213" s="292"/>
      <c r="D213" s="292"/>
      <c r="E213" s="292"/>
      <c r="F213" s="315" t="s">
        <v>504</v>
      </c>
      <c r="G213" s="353"/>
      <c r="H213" s="344" t="s">
        <v>479</v>
      </c>
      <c r="I213" s="344"/>
      <c r="J213" s="344"/>
      <c r="K213" s="365"/>
    </row>
    <row r="214" s="1" customFormat="1" ht="15" customHeight="1">
      <c r="B214" s="364"/>
      <c r="C214" s="292"/>
      <c r="D214" s="292"/>
      <c r="E214" s="292"/>
      <c r="F214" s="315"/>
      <c r="G214" s="353"/>
      <c r="H214" s="344"/>
      <c r="I214" s="344"/>
      <c r="J214" s="344"/>
      <c r="K214" s="365"/>
    </row>
    <row r="215" s="1" customFormat="1" ht="15" customHeight="1">
      <c r="B215" s="364"/>
      <c r="C215" s="292" t="s">
        <v>629</v>
      </c>
      <c r="D215" s="292"/>
      <c r="E215" s="292"/>
      <c r="F215" s="315">
        <v>1</v>
      </c>
      <c r="G215" s="353"/>
      <c r="H215" s="344" t="s">
        <v>669</v>
      </c>
      <c r="I215" s="344"/>
      <c r="J215" s="344"/>
      <c r="K215" s="365"/>
    </row>
    <row r="216" s="1" customFormat="1" ht="15" customHeight="1">
      <c r="B216" s="364"/>
      <c r="C216" s="292"/>
      <c r="D216" s="292"/>
      <c r="E216" s="292"/>
      <c r="F216" s="315">
        <v>2</v>
      </c>
      <c r="G216" s="353"/>
      <c r="H216" s="344" t="s">
        <v>670</v>
      </c>
      <c r="I216" s="344"/>
      <c r="J216" s="344"/>
      <c r="K216" s="365"/>
    </row>
    <row r="217" s="1" customFormat="1" ht="15" customHeight="1">
      <c r="B217" s="364"/>
      <c r="C217" s="292"/>
      <c r="D217" s="292"/>
      <c r="E217" s="292"/>
      <c r="F217" s="315">
        <v>3</v>
      </c>
      <c r="G217" s="353"/>
      <c r="H217" s="344" t="s">
        <v>671</v>
      </c>
      <c r="I217" s="344"/>
      <c r="J217" s="344"/>
      <c r="K217" s="365"/>
    </row>
    <row r="218" s="1" customFormat="1" ht="15" customHeight="1">
      <c r="B218" s="364"/>
      <c r="C218" s="292"/>
      <c r="D218" s="292"/>
      <c r="E218" s="292"/>
      <c r="F218" s="315">
        <v>4</v>
      </c>
      <c r="G218" s="353"/>
      <c r="H218" s="344" t="s">
        <v>672</v>
      </c>
      <c r="I218" s="344"/>
      <c r="J218" s="344"/>
      <c r="K218" s="365"/>
    </row>
    <row r="219" s="1" customFormat="1" ht="12.75" customHeight="1">
      <c r="B219" s="366"/>
      <c r="C219" s="367"/>
      <c r="D219" s="367"/>
      <c r="E219" s="367"/>
      <c r="F219" s="367"/>
      <c r="G219" s="367"/>
      <c r="H219" s="367"/>
      <c r="I219" s="367"/>
      <c r="J219" s="367"/>
      <c r="K219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MISONOVA\Klara</dc:creator>
  <cp:lastModifiedBy>MISONOVA\Klara</cp:lastModifiedBy>
  <dcterms:created xsi:type="dcterms:W3CDTF">2024-07-30T06:17:49Z</dcterms:created>
  <dcterms:modified xsi:type="dcterms:W3CDTF">2024-07-30T06:17:52Z</dcterms:modified>
</cp:coreProperties>
</file>