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ial\Documents\EVA\Rozpočty 2024\ALFA - kino Dukla klimat\"/>
    </mc:Choice>
  </mc:AlternateContent>
  <bookViews>
    <workbookView xWindow="0" yWindow="0" windowWidth="0" windowHeight="0"/>
  </bookViews>
  <sheets>
    <sheet name="Rekapitulace stavby" sheetId="1" r:id="rId1"/>
    <sheet name="ALFA-36601 - D.1.1 - stav..." sheetId="2" r:id="rId2"/>
    <sheet name="ALFA-36602 - D.1.1 - stav..." sheetId="3" r:id="rId3"/>
    <sheet name="ALFA-36603 - D.1.2 - ZTI ..." sheetId="4" r:id="rId4"/>
    <sheet name="ALFA-36604 - D.1.4 - elek..." sheetId="5" r:id="rId5"/>
    <sheet name="ALFA-36605 - D.1.5 - klim..." sheetId="6" r:id="rId6"/>
    <sheet name="ALFA-36606 - vedlejší a o...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'ALFA-36601 - D.1.1 - stav...'!$C$87:$K$318</definedName>
    <definedName name="_xlnm.Print_Area" localSheetId="1">'ALFA-36601 - D.1.1 - stav...'!$C$4:$J$39,'ALFA-36601 - D.1.1 - stav...'!$C$45:$J$69,'ALFA-36601 - D.1.1 - stav...'!$C$75:$K$318</definedName>
    <definedName name="_xlnm.Print_Titles" localSheetId="1">'ALFA-36601 - D.1.1 - stav...'!$87:$87</definedName>
    <definedName name="_xlnm._FilterDatabase" localSheetId="2" hidden="1">'ALFA-36602 - D.1.1 - stav...'!$C$81:$K$155</definedName>
    <definedName name="_xlnm.Print_Area" localSheetId="2">'ALFA-36602 - D.1.1 - stav...'!$C$4:$J$39,'ALFA-36602 - D.1.1 - stav...'!$C$45:$J$63,'ALFA-36602 - D.1.1 - stav...'!$C$69:$K$155</definedName>
    <definedName name="_xlnm.Print_Titles" localSheetId="2">'ALFA-36602 - D.1.1 - stav...'!$81:$81</definedName>
    <definedName name="_xlnm._FilterDatabase" localSheetId="3" hidden="1">'ALFA-36603 - D.1.2 - ZTI ...'!$C$80:$K$105</definedName>
    <definedName name="_xlnm.Print_Area" localSheetId="3">'ALFA-36603 - D.1.2 - ZTI ...'!$C$4:$J$39,'ALFA-36603 - D.1.2 - ZTI ...'!$C$45:$J$62,'ALFA-36603 - D.1.2 - ZTI ...'!$C$68:$K$105</definedName>
    <definedName name="_xlnm.Print_Titles" localSheetId="3">'ALFA-36603 - D.1.2 - ZTI ...'!$80:$80</definedName>
    <definedName name="_xlnm._FilterDatabase" localSheetId="4" hidden="1">'ALFA-36604 - D.1.4 - elek...'!$C$82:$K$182</definedName>
    <definedName name="_xlnm.Print_Area" localSheetId="4">'ALFA-36604 - D.1.4 - elek...'!$C$4:$J$39,'ALFA-36604 - D.1.4 - elek...'!$C$45:$J$64,'ALFA-36604 - D.1.4 - elek...'!$C$70:$K$182</definedName>
    <definedName name="_xlnm.Print_Titles" localSheetId="4">'ALFA-36604 - D.1.4 - elek...'!$82:$82</definedName>
    <definedName name="_xlnm._FilterDatabase" localSheetId="5" hidden="1">'ALFA-36605 - D.1.5 - klim...'!$C$80:$K$176</definedName>
    <definedName name="_xlnm.Print_Area" localSheetId="5">'ALFA-36605 - D.1.5 - klim...'!$C$4:$J$39,'ALFA-36605 - D.1.5 - klim...'!$C$45:$J$62,'ALFA-36605 - D.1.5 - klim...'!$C$68:$K$176</definedName>
    <definedName name="_xlnm.Print_Titles" localSheetId="5">'ALFA-36605 - D.1.5 - klim...'!$80:$80</definedName>
    <definedName name="_xlnm._FilterDatabase" localSheetId="6" hidden="1">'ALFA-36606 - vedlejší a o...'!$C$81:$K$125</definedName>
    <definedName name="_xlnm.Print_Area" localSheetId="6">'ALFA-36606 - vedlejší a o...'!$C$4:$J$39,'ALFA-36606 - vedlejší a o...'!$C$45:$J$63,'ALFA-36606 - vedlejší a o...'!$C$69:$K$125</definedName>
    <definedName name="_xlnm.Print_Titles" localSheetId="6">'ALFA-36606 - vedlejší a o...'!$81:$81</definedName>
    <definedName name="_xlnm.Print_Area" localSheetId="7">'Seznam figur'!$C$4:$G$137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60"/>
  <c i="7" r="J35"/>
  <c i="1" r="AX60"/>
  <c i="7"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48"/>
  <c i="6" r="J37"/>
  <c r="J36"/>
  <c i="1" r="AY59"/>
  <c i="6" r="J35"/>
  <c i="1" r="AX59"/>
  <c i="6" r="BI171"/>
  <c r="BH171"/>
  <c r="BG171"/>
  <c r="BF171"/>
  <c r="T171"/>
  <c r="R171"/>
  <c r="P171"/>
  <c r="BI163"/>
  <c r="BH163"/>
  <c r="BG163"/>
  <c r="BF163"/>
  <c r="T163"/>
  <c r="R163"/>
  <c r="P163"/>
  <c r="BI155"/>
  <c r="BH155"/>
  <c r="BG155"/>
  <c r="BF155"/>
  <c r="T155"/>
  <c r="R155"/>
  <c r="P155"/>
  <c r="BI147"/>
  <c r="BH147"/>
  <c r="BG147"/>
  <c r="BF147"/>
  <c r="T147"/>
  <c r="R147"/>
  <c r="P147"/>
  <c r="BI139"/>
  <c r="BH139"/>
  <c r="BG139"/>
  <c r="BF139"/>
  <c r="T139"/>
  <c r="R139"/>
  <c r="P139"/>
  <c r="BI131"/>
  <c r="BH131"/>
  <c r="BG131"/>
  <c r="BF131"/>
  <c r="T131"/>
  <c r="R131"/>
  <c r="P131"/>
  <c r="BI123"/>
  <c r="BH123"/>
  <c r="BG123"/>
  <c r="BF123"/>
  <c r="T123"/>
  <c r="R123"/>
  <c r="P123"/>
  <c r="BI115"/>
  <c r="BH115"/>
  <c r="BG115"/>
  <c r="BF115"/>
  <c r="T115"/>
  <c r="R115"/>
  <c r="P115"/>
  <c r="BI107"/>
  <c r="BH107"/>
  <c r="BG107"/>
  <c r="BF107"/>
  <c r="T107"/>
  <c r="R107"/>
  <c r="P107"/>
  <c r="BI99"/>
  <c r="BH99"/>
  <c r="BG99"/>
  <c r="BF99"/>
  <c r="T99"/>
  <c r="R99"/>
  <c r="P99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5" r="J37"/>
  <c r="J36"/>
  <c i="1" r="AY58"/>
  <c i="5" r="J35"/>
  <c i="1" r="AX58"/>
  <c i="5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52"/>
  <c r="E7"/>
  <c r="E73"/>
  <c i="4" r="J37"/>
  <c r="J36"/>
  <c i="1" r="AY57"/>
  <c i="4" r="J35"/>
  <c i="1" r="AX57"/>
  <c i="4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3" r="J37"/>
  <c r="J36"/>
  <c i="1" r="AY56"/>
  <c i="3" r="J35"/>
  <c i="1" r="AX56"/>
  <c i="3"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4"/>
  <c r="BH134"/>
  <c r="BG134"/>
  <c r="BF134"/>
  <c r="T134"/>
  <c r="R134"/>
  <c r="P134"/>
  <c r="BI131"/>
  <c r="BH131"/>
  <c r="BG131"/>
  <c r="BF131"/>
  <c r="T131"/>
  <c r="R131"/>
  <c r="P131"/>
  <c r="BI125"/>
  <c r="BH125"/>
  <c r="BG125"/>
  <c r="BF125"/>
  <c r="T125"/>
  <c r="R125"/>
  <c r="P125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0"/>
  <c r="BH90"/>
  <c r="BG90"/>
  <c r="BF90"/>
  <c r="T90"/>
  <c r="R90"/>
  <c r="P90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2" r="J37"/>
  <c r="J36"/>
  <c i="1" r="AY55"/>
  <c i="2" r="J35"/>
  <c i="1" r="AX55"/>
  <c i="2"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0"/>
  <c r="BH90"/>
  <c r="BG90"/>
  <c r="BF90"/>
  <c r="T90"/>
  <c r="R90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1" r="L50"/>
  <c r="AM50"/>
  <c r="AM49"/>
  <c r="L49"/>
  <c r="AM47"/>
  <c r="L47"/>
  <c r="L45"/>
  <c r="L44"/>
  <c i="2" r="BK309"/>
  <c r="BK246"/>
  <c r="BK120"/>
  <c r="J259"/>
  <c r="J200"/>
  <c r="BK155"/>
  <c r="BK116"/>
  <c i="3" r="J96"/>
  <c i="4" r="BK99"/>
  <c r="BK95"/>
  <c r="BK92"/>
  <c i="5" r="J123"/>
  <c r="J159"/>
  <c r="J114"/>
  <c i="6" r="BK90"/>
  <c i="7" r="J120"/>
  <c r="BK104"/>
  <c i="2" r="BK234"/>
  <c r="J176"/>
  <c r="BK301"/>
  <c r="BK219"/>
  <c r="BK191"/>
  <c r="BK143"/>
  <c r="BK135"/>
  <c i="3" r="BK134"/>
  <c r="J147"/>
  <c r="J153"/>
  <c i="4" r="BK98"/>
  <c r="J95"/>
  <c i="5" r="BK132"/>
  <c r="J158"/>
  <c r="J132"/>
  <c r="BK159"/>
  <c r="J108"/>
  <c i="6" r="BK93"/>
  <c r="J93"/>
  <c i="7" r="BK109"/>
  <c i="2" r="J316"/>
  <c r="J194"/>
  <c r="J147"/>
  <c r="BK293"/>
  <c r="BK259"/>
  <c r="BK197"/>
  <c r="J123"/>
  <c r="J120"/>
  <c i="3" r="J150"/>
  <c r="BK85"/>
  <c r="J104"/>
  <c i="4" r="J94"/>
  <c r="BK93"/>
  <c i="5" r="J111"/>
  <c r="BK117"/>
  <c r="BK123"/>
  <c i="6" r="J155"/>
  <c r="J87"/>
  <c i="7" r="J112"/>
  <c r="J88"/>
  <c i="2" r="BK311"/>
  <c r="J240"/>
  <c r="J167"/>
  <c r="BK99"/>
  <c r="J277"/>
  <c r="J227"/>
  <c r="BK147"/>
  <c r="BK123"/>
  <c i="3" r="BK153"/>
  <c r="BK112"/>
  <c i="4" r="BK101"/>
  <c r="BK96"/>
  <c i="5" r="BK138"/>
  <c r="J141"/>
  <c r="BK155"/>
  <c r="J91"/>
  <c i="6" r="BK115"/>
  <c i="7" r="BK115"/>
  <c r="BK95"/>
  <c i="2" r="BK313"/>
  <c r="BK215"/>
  <c r="BK186"/>
  <c r="J172"/>
  <c r="J135"/>
  <c r="J286"/>
  <c r="BK262"/>
  <c r="BK231"/>
  <c r="BK172"/>
  <c r="J111"/>
  <c r="BK127"/>
  <c i="3" r="J85"/>
  <c r="J100"/>
  <c i="4" r="J92"/>
  <c r="J89"/>
  <c i="5" r="BK135"/>
  <c r="J102"/>
  <c r="BK129"/>
  <c i="6" r="J123"/>
  <c r="J131"/>
  <c i="2" r="BK286"/>
  <c r="J219"/>
  <c r="J155"/>
  <c i="1" r="AS54"/>
  <c i="4" r="J96"/>
  <c r="BK104"/>
  <c i="5" r="BK162"/>
  <c r="J117"/>
  <c r="J150"/>
  <c r="BK114"/>
  <c r="J126"/>
  <c i="6" r="BK163"/>
  <c r="J163"/>
  <c i="7" r="J118"/>
  <c r="BK122"/>
  <c i="2" r="J284"/>
  <c r="BK210"/>
  <c r="J127"/>
  <c r="BK284"/>
  <c r="BK249"/>
  <c r="J186"/>
  <c r="J107"/>
  <c r="BK107"/>
  <c i="3" r="J115"/>
  <c r="J141"/>
  <c i="4" r="BK103"/>
  <c r="J102"/>
  <c i="5" r="BK160"/>
  <c r="J96"/>
  <c r="J86"/>
  <c r="J99"/>
  <c i="6" r="J115"/>
  <c i="7" r="J91"/>
  <c r="BK120"/>
  <c i="2" r="J293"/>
  <c r="BK223"/>
  <c r="J151"/>
  <c r="BK316"/>
  <c r="J256"/>
  <c r="BK194"/>
  <c r="J118"/>
  <c r="J90"/>
  <c i="3" r="BK147"/>
  <c r="J90"/>
  <c i="4" r="J87"/>
  <c r="J84"/>
  <c i="5" r="BK156"/>
  <c r="BK99"/>
  <c r="BK91"/>
  <c r="J120"/>
  <c i="6" r="J171"/>
  <c i="7" r="J95"/>
  <c r="J85"/>
  <c i="2" r="BK289"/>
  <c r="BK227"/>
  <c r="J274"/>
  <c r="J249"/>
  <c r="J188"/>
  <c r="BK139"/>
  <c i="3" r="BK118"/>
  <c r="J134"/>
  <c i="4" r="J105"/>
  <c r="J98"/>
  <c i="5" r="BK158"/>
  <c r="BK105"/>
  <c r="J161"/>
  <c r="BK96"/>
  <c i="6" r="BK87"/>
  <c r="J99"/>
  <c i="7" r="BK124"/>
  <c i="2" r="J296"/>
  <c r="J197"/>
  <c r="J103"/>
  <c r="BK240"/>
  <c r="BK181"/>
  <c r="J116"/>
  <c r="BK103"/>
  <c i="3" r="J118"/>
  <c r="BK107"/>
  <c i="4" r="BK105"/>
  <c r="J93"/>
  <c i="5" r="J155"/>
  <c r="BK102"/>
  <c r="J144"/>
  <c r="BK163"/>
  <c r="BK111"/>
  <c i="6" r="BK155"/>
  <c r="J84"/>
  <c i="7" r="BK91"/>
  <c i="2" r="BK296"/>
  <c r="J231"/>
  <c r="BK162"/>
  <c r="BK90"/>
  <c r="J265"/>
  <c r="J223"/>
  <c r="BK151"/>
  <c r="J131"/>
  <c i="3" r="BK150"/>
  <c r="BK131"/>
  <c i="4" r="BK100"/>
  <c r="BK84"/>
  <c r="J100"/>
  <c i="5" r="J129"/>
  <c r="J160"/>
  <c r="J156"/>
  <c r="J105"/>
  <c i="6" r="J139"/>
  <c r="J90"/>
  <c i="7" r="J124"/>
  <c i="2" r="J311"/>
  <c r="J205"/>
  <c r="BK131"/>
  <c r="J289"/>
  <c r="J262"/>
  <c r="J210"/>
  <c r="J162"/>
  <c r="J139"/>
  <c i="3" r="BK125"/>
  <c r="J107"/>
  <c i="4" r="J103"/>
  <c r="J91"/>
  <c r="BK89"/>
  <c i="5" r="BK108"/>
  <c r="BK120"/>
  <c r="J135"/>
  <c i="6" r="BK131"/>
  <c r="J107"/>
  <c i="7" r="BK118"/>
  <c r="BK88"/>
  <c i="2" r="BK279"/>
  <c r="BK200"/>
  <c r="BK159"/>
  <c r="J309"/>
  <c r="J298"/>
  <c r="J268"/>
  <c r="J215"/>
  <c r="J301"/>
  <c r="BK95"/>
  <c i="3" r="BK141"/>
  <c r="J131"/>
  <c i="4" r="J104"/>
  <c r="BK97"/>
  <c i="5" r="BK144"/>
  <c r="J163"/>
  <c r="BK154"/>
  <c i="6" r="J147"/>
  <c r="BK147"/>
  <c i="7" r="J109"/>
  <c i="2" r="J313"/>
  <c r="BK277"/>
  <c r="BK188"/>
  <c r="J143"/>
  <c r="BK256"/>
  <c r="BK205"/>
  <c r="J159"/>
  <c r="J95"/>
  <c r="BK118"/>
  <c i="3" r="BK100"/>
  <c r="BK90"/>
  <c r="J112"/>
  <c i="4" r="J101"/>
  <c r="BK87"/>
  <c r="BK102"/>
  <c i="5" r="BK141"/>
  <c r="J154"/>
  <c r="BK150"/>
  <c i="6" r="BK107"/>
  <c r="BK123"/>
  <c i="7" r="J104"/>
  <c r="BK112"/>
  <c i="2" r="BK274"/>
  <c r="J181"/>
  <c r="J307"/>
  <c r="BK268"/>
  <c r="J234"/>
  <c r="BK167"/>
  <c r="BK307"/>
  <c i="3" r="BK115"/>
  <c r="BK104"/>
  <c i="4" r="BK94"/>
  <c r="BK91"/>
  <c i="5" r="BK147"/>
  <c r="J138"/>
  <c r="J147"/>
  <c i="6" r="BK99"/>
  <c r="BK171"/>
  <c i="7" r="J115"/>
  <c r="BK85"/>
  <c i="2" r="J279"/>
  <c r="J191"/>
  <c r="BK298"/>
  <c r="BK265"/>
  <c r="J246"/>
  <c r="BK176"/>
  <c r="J99"/>
  <c r="BK111"/>
  <c i="3" r="BK96"/>
  <c r="J125"/>
  <c i="4" r="J97"/>
  <c r="J99"/>
  <c i="5" r="BK126"/>
  <c r="BK161"/>
  <c r="J162"/>
  <c r="BK86"/>
  <c i="6" r="BK84"/>
  <c r="BK139"/>
  <c i="7" r="J122"/>
  <c i="2" l="1" r="T94"/>
  <c r="T89"/>
  <c r="P115"/>
  <c r="R126"/>
  <c r="BK161"/>
  <c r="J161"/>
  <c r="J65"/>
  <c r="BK233"/>
  <c r="J233"/>
  <c r="J66"/>
  <c r="P267"/>
  <c r="BK288"/>
  <c r="J288"/>
  <c r="J68"/>
  <c i="3" r="P84"/>
  <c r="P83"/>
  <c r="P82"/>
  <c i="1" r="AU56"/>
  <c i="4" r="R83"/>
  <c r="R82"/>
  <c r="R81"/>
  <c i="5" r="T85"/>
  <c r="T84"/>
  <c r="T153"/>
  <c r="R157"/>
  <c i="7" r="BK84"/>
  <c r="J84"/>
  <c r="J61"/>
  <c r="T84"/>
  <c i="2" r="R94"/>
  <c r="R89"/>
  <c r="R115"/>
  <c r="T126"/>
  <c r="R161"/>
  <c r="T233"/>
  <c r="R267"/>
  <c r="R288"/>
  <c i="3" r="T84"/>
  <c r="T83"/>
  <c r="T82"/>
  <c i="4" r="P83"/>
  <c r="P82"/>
  <c r="P81"/>
  <c i="1" r="AU57"/>
  <c i="5" r="BK85"/>
  <c r="BK84"/>
  <c r="BK83"/>
  <c r="J83"/>
  <c r="J59"/>
  <c r="BK153"/>
  <c r="J153"/>
  <c r="J62"/>
  <c r="BK157"/>
  <c r="J157"/>
  <c r="J63"/>
  <c i="6" r="BK83"/>
  <c r="J83"/>
  <c r="J61"/>
  <c r="R83"/>
  <c r="R82"/>
  <c r="R81"/>
  <c i="7" r="P94"/>
  <c i="2" r="P94"/>
  <c r="P89"/>
  <c r="T115"/>
  <c r="BK126"/>
  <c r="J126"/>
  <c r="J64"/>
  <c r="P161"/>
  <c r="R233"/>
  <c r="T267"/>
  <c r="P288"/>
  <c i="3" r="BK84"/>
  <c r="J84"/>
  <c r="J61"/>
  <c i="4" r="BK83"/>
  <c r="J83"/>
  <c r="J61"/>
  <c i="5" r="R85"/>
  <c r="R84"/>
  <c r="R83"/>
  <c r="R153"/>
  <c r="T157"/>
  <c i="6" r="P83"/>
  <c r="P82"/>
  <c r="P81"/>
  <c i="1" r="AU59"/>
  <c i="6" r="T83"/>
  <c r="T82"/>
  <c r="T81"/>
  <c i="7" r="BK94"/>
  <c r="J94"/>
  <c r="J62"/>
  <c r="R94"/>
  <c i="2" r="BK94"/>
  <c r="J94"/>
  <c r="J61"/>
  <c r="BK115"/>
  <c r="J115"/>
  <c r="J62"/>
  <c r="P126"/>
  <c r="P125"/>
  <c r="T161"/>
  <c r="P233"/>
  <c r="BK267"/>
  <c r="J267"/>
  <c r="J67"/>
  <c r="T288"/>
  <c i="3" r="R84"/>
  <c r="R83"/>
  <c r="R82"/>
  <c i="4" r="T83"/>
  <c r="T82"/>
  <c r="T81"/>
  <c i="5" r="P85"/>
  <c r="P84"/>
  <c r="P83"/>
  <c i="1" r="AU58"/>
  <c i="5" r="P153"/>
  <c r="P157"/>
  <c i="7" r="P84"/>
  <c r="P83"/>
  <c r="P82"/>
  <c i="1" r="AU60"/>
  <c i="7" r="R84"/>
  <c r="R83"/>
  <c r="R82"/>
  <c r="T94"/>
  <c i="3" r="BK152"/>
  <c r="J152"/>
  <c r="J62"/>
  <c i="2" r="BK89"/>
  <c r="J89"/>
  <c r="J60"/>
  <c i="7" r="E72"/>
  <c r="BE95"/>
  <c r="BE104"/>
  <c r="BE115"/>
  <c r="BE124"/>
  <c r="F55"/>
  <c r="BE85"/>
  <c r="BE91"/>
  <c r="BE109"/>
  <c r="BE112"/>
  <c r="J76"/>
  <c r="BE118"/>
  <c r="BE120"/>
  <c r="J55"/>
  <c r="BE88"/>
  <c r="BE122"/>
  <c i="5" r="J85"/>
  <c r="J61"/>
  <c i="6" r="BE84"/>
  <c r="BE107"/>
  <c r="BE115"/>
  <c r="BE123"/>
  <c r="BE155"/>
  <c i="5" r="J84"/>
  <c r="J60"/>
  <c i="6" r="E48"/>
  <c r="J52"/>
  <c r="F55"/>
  <c r="J78"/>
  <c r="BE87"/>
  <c r="BE131"/>
  <c r="BE147"/>
  <c r="BE93"/>
  <c r="BE99"/>
  <c r="BE139"/>
  <c r="BE163"/>
  <c r="BE171"/>
  <c r="BE90"/>
  <c i="5" r="J55"/>
  <c r="F80"/>
  <c r="BE102"/>
  <c r="J77"/>
  <c r="BE91"/>
  <c r="BE99"/>
  <c r="BE105"/>
  <c r="BE108"/>
  <c r="BE117"/>
  <c r="BE120"/>
  <c r="BE126"/>
  <c r="BE141"/>
  <c r="BE147"/>
  <c r="BE154"/>
  <c r="BE155"/>
  <c r="BE158"/>
  <c r="BE161"/>
  <c r="BE163"/>
  <c r="E48"/>
  <c r="BE96"/>
  <c r="BE111"/>
  <c r="BE114"/>
  <c r="BE150"/>
  <c r="BE156"/>
  <c r="BE160"/>
  <c r="BE162"/>
  <c r="BE86"/>
  <c r="BE123"/>
  <c r="BE129"/>
  <c r="BE132"/>
  <c r="BE135"/>
  <c r="BE138"/>
  <c r="BE144"/>
  <c r="BE159"/>
  <c i="4" r="E71"/>
  <c r="F78"/>
  <c r="BE84"/>
  <c r="BE87"/>
  <c r="BE98"/>
  <c r="BE100"/>
  <c r="BE102"/>
  <c r="BE103"/>
  <c r="BE105"/>
  <c r="J55"/>
  <c r="J75"/>
  <c r="BE93"/>
  <c r="BE94"/>
  <c r="BE97"/>
  <c r="BE91"/>
  <c r="BE96"/>
  <c r="BE99"/>
  <c r="BE101"/>
  <c r="BE104"/>
  <c r="BE89"/>
  <c r="BE92"/>
  <c r="BE95"/>
  <c i="3" r="F55"/>
  <c r="E72"/>
  <c r="J79"/>
  <c r="BE85"/>
  <c r="BE96"/>
  <c r="BE115"/>
  <c r="BE118"/>
  <c r="BE147"/>
  <c r="J52"/>
  <c r="BE90"/>
  <c r="BE134"/>
  <c r="BE141"/>
  <c r="BE150"/>
  <c r="BE100"/>
  <c r="BE107"/>
  <c r="BE125"/>
  <c r="BE131"/>
  <c r="BE153"/>
  <c r="BE104"/>
  <c r="BE112"/>
  <c i="2" r="F55"/>
  <c r="BE123"/>
  <c r="BE131"/>
  <c r="BE116"/>
  <c r="BE120"/>
  <c r="BE135"/>
  <c r="BE143"/>
  <c r="BE147"/>
  <c r="BE151"/>
  <c r="BE167"/>
  <c r="BE172"/>
  <c r="BE176"/>
  <c r="BE181"/>
  <c r="BE191"/>
  <c r="BE194"/>
  <c r="BE197"/>
  <c r="BE205"/>
  <c r="BE215"/>
  <c r="BE231"/>
  <c r="BE246"/>
  <c r="BE249"/>
  <c r="BE256"/>
  <c r="BE259"/>
  <c r="BE262"/>
  <c r="BE265"/>
  <c r="BE268"/>
  <c r="BE274"/>
  <c r="BE277"/>
  <c r="BE279"/>
  <c r="BE284"/>
  <c r="BE286"/>
  <c r="BE296"/>
  <c r="J52"/>
  <c r="J55"/>
  <c r="BE99"/>
  <c r="BE107"/>
  <c r="BE118"/>
  <c r="BE298"/>
  <c r="BE301"/>
  <c r="BE307"/>
  <c r="E48"/>
  <c r="BE90"/>
  <c r="BE95"/>
  <c r="BE103"/>
  <c r="BE111"/>
  <c r="BE127"/>
  <c r="BE139"/>
  <c r="BE155"/>
  <c r="BE159"/>
  <c r="BE162"/>
  <c r="BE186"/>
  <c r="BE188"/>
  <c r="BE200"/>
  <c r="BE210"/>
  <c r="BE219"/>
  <c r="BE223"/>
  <c r="BE227"/>
  <c r="BE234"/>
  <c r="BE240"/>
  <c r="BE289"/>
  <c r="BE293"/>
  <c r="BE309"/>
  <c r="BE311"/>
  <c r="BE313"/>
  <c r="BE316"/>
  <c i="3" r="F36"/>
  <c i="1" r="BC56"/>
  <c i="5" r="J34"/>
  <c i="1" r="AW58"/>
  <c i="2" r="J34"/>
  <c i="1" r="AW55"/>
  <c i="6" r="F37"/>
  <c i="1" r="BD59"/>
  <c i="3" r="F34"/>
  <c i="1" r="BA56"/>
  <c i="5" r="F37"/>
  <c i="1" r="BD58"/>
  <c i="3" r="F37"/>
  <c i="1" r="BD56"/>
  <c i="5" r="J30"/>
  <c i="6" r="F35"/>
  <c i="1" r="BB59"/>
  <c i="3" r="F35"/>
  <c i="1" r="BB56"/>
  <c i="5" r="F36"/>
  <c i="1" r="BC58"/>
  <c i="2" r="F37"/>
  <c i="1" r="BD55"/>
  <c i="4" r="F36"/>
  <c i="1" r="BC57"/>
  <c i="6" r="J34"/>
  <c i="1" r="AW59"/>
  <c i="4" r="J34"/>
  <c i="1" r="AW57"/>
  <c i="5" r="F35"/>
  <c i="1" r="BB58"/>
  <c i="7" r="F36"/>
  <c i="1" r="BC60"/>
  <c i="4" r="F37"/>
  <c i="1" r="BD57"/>
  <c i="7" r="F35"/>
  <c i="1" r="BB60"/>
  <c i="7" r="J34"/>
  <c i="1" r="AW60"/>
  <c i="5" r="F34"/>
  <c i="1" r="BA58"/>
  <c i="7" r="F37"/>
  <c i="1" r="BD60"/>
  <c i="3" r="J34"/>
  <c i="1" r="AW56"/>
  <c i="4" r="F35"/>
  <c i="1" r="BB57"/>
  <c i="7" r="F34"/>
  <c i="1" r="BA60"/>
  <c i="2" r="F36"/>
  <c i="1" r="BC55"/>
  <c i="4" r="F34"/>
  <c i="1" r="BA57"/>
  <c i="6" r="F36"/>
  <c i="1" r="BC59"/>
  <c i="2" r="F34"/>
  <c i="1" r="BA55"/>
  <c i="6" r="F34"/>
  <c i="1" r="BA59"/>
  <c i="2" r="F35"/>
  <c i="1" r="BB55"/>
  <c i="7" l="1" r="T83"/>
  <c r="T82"/>
  <c i="2" r="R125"/>
  <c r="R88"/>
  <c r="T125"/>
  <c r="T88"/>
  <c r="P88"/>
  <c i="1" r="AU55"/>
  <c i="5" r="T83"/>
  <c i="7" r="BK83"/>
  <c r="J83"/>
  <c r="J60"/>
  <c i="4" r="BK82"/>
  <c r="J82"/>
  <c r="J60"/>
  <c i="3" r="BK83"/>
  <c r="J83"/>
  <c r="J60"/>
  <c i="2" r="BK125"/>
  <c r="J125"/>
  <c r="J63"/>
  <c i="6" r="BK82"/>
  <c r="J82"/>
  <c r="J60"/>
  <c i="1" r="AG58"/>
  <c i="6" r="J33"/>
  <c i="1" r="AV59"/>
  <c r="AT59"/>
  <c i="3" r="F33"/>
  <c i="1" r="AZ56"/>
  <c i="7" r="F33"/>
  <c i="1" r="AZ60"/>
  <c i="3" r="J33"/>
  <c i="1" r="AV56"/>
  <c r="AT56"/>
  <c r="BB54"/>
  <c r="W31"/>
  <c r="AU54"/>
  <c r="BC54"/>
  <c r="W32"/>
  <c i="6" r="F33"/>
  <c i="1" r="AZ59"/>
  <c r="BA54"/>
  <c r="W30"/>
  <c i="4" r="J33"/>
  <c i="1" r="AV57"/>
  <c r="AT57"/>
  <c i="5" r="F33"/>
  <c i="1" r="AZ58"/>
  <c r="BD54"/>
  <c r="W33"/>
  <c i="2" r="J33"/>
  <c i="1" r="AV55"/>
  <c r="AT55"/>
  <c i="4" r="F33"/>
  <c i="1" r="AZ57"/>
  <c i="7" r="J33"/>
  <c i="1" r="AV60"/>
  <c r="AT60"/>
  <c i="2" r="F33"/>
  <c i="1" r="AZ55"/>
  <c i="5" r="J33"/>
  <c i="1" r="AV58"/>
  <c r="AT58"/>
  <c r="AN58"/>
  <c i="7" l="1" r="BK82"/>
  <c r="J82"/>
  <c r="J59"/>
  <c i="3" r="BK82"/>
  <c r="J82"/>
  <c i="4" r="BK81"/>
  <c r="J81"/>
  <c r="J59"/>
  <c i="2" r="BK88"/>
  <c r="J88"/>
  <c i="6" r="BK81"/>
  <c r="J81"/>
  <c i="5" r="J39"/>
  <c i="2" r="J30"/>
  <c i="1" r="AG55"/>
  <c r="AX54"/>
  <c i="3" r="J30"/>
  <c i="1" r="AG56"/>
  <c r="AZ54"/>
  <c r="W29"/>
  <c r="AW54"/>
  <c r="AK30"/>
  <c i="6" r="J30"/>
  <c i="1" r="AG59"/>
  <c r="AY54"/>
  <c i="3" l="1" r="J39"/>
  <c i="6" r="J39"/>
  <c i="2" r="J39"/>
  <c i="3" r="J59"/>
  <c i="6" r="J59"/>
  <c i="2" r="J59"/>
  <c i="1" r="AN59"/>
  <c r="AN55"/>
  <c r="AN56"/>
  <c i="7" r="J30"/>
  <c i="1" r="AG60"/>
  <c i="4" r="J30"/>
  <c i="1" r="AG57"/>
  <c r="AV54"/>
  <c r="AK29"/>
  <c i="7" l="1" r="J39"/>
  <c i="4" r="J39"/>
  <c i="1" r="AN57"/>
  <c r="AN60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<sst xmlns="http://schemas.openxmlformats.org/spreadsheetml/2006/main">
  <si>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</si>
  <si>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</si>
  <si>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</si>
  <si>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</si>
  <si>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</si>
  <si>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{a4e56abe-4911-4c8a-96db-4235a7ee2ac8}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</si>
  <si>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</si>
  <si>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</si>
  <si>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</si>
  <si>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</si>
  <si>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</si>
  <si>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</si>
  <si>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</si>
  <si>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</si>
  <si>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ALFA-366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</si>
  <si>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</si>
  <si>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</si>
  <si>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Kino Dukla Jihlava klimatizace promítacích sálů a kabiny</t>
  </si>
  <si>
    <t>KSO:</t>
  </si>
  <si>
    <t>801 42 12</t>
  </si>
  <si>
    <t>CC-CZ:</t>
  </si>
  <si>
    <t>12612</t>
  </si>
  <si>
    <t>Místo:</t>
  </si>
  <si>
    <t>Jihlava</t>
  </si>
  <si>
    <t>Datum:</t>
  </si>
  <si>
    <t>10. 6. 2024</t>
  </si>
  <si>
    <t>Zadavatel:</t>
  </si>
  <si>
    <t>IČ:</t>
  </si>
  <si>
    <t/>
  </si>
  <si>
    <t>Statutární město Jihlava</t>
  </si>
  <si>
    <t>DIČ:</t>
  </si>
  <si>
    <t>Uchazeč:</t>
  </si>
  <si>
    <t>Vyplň údaj</t>
  </si>
  <si>
    <t>Projektant:</t>
  </si>
  <si>
    <t>Atelier Alfa, spol. s r.o., Jihlava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</si>
  <si>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</si>
  <si>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</si>
  <si>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</si>
  <si>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</si>
  <si>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</si>
  <si>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</si>
  <si>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</si>
  <si>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</si>
  <si>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</si>
  <si>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</si>
  <si>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</si>
  <si>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</si>
  <si>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</si>
  <si>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</si>
  <si>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</si>
  <si>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</si>
  <si>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</si>
  <si>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</si>
  <si>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</si>
  <si>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</si>
  <si>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</si>
  <si>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</si>
  <si>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</si>
  <si>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</si>
  <si>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</si>
  <si>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</si>
  <si>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</si>
  <si>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</si>
  <si>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</si>
  <si>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</si>
  <si>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</si>
  <si>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</si>
  <si>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</si>
  <si>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</si>
  <si>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</si>
  <si>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</si>
  <si>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</si>
  <si>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</si>
  <si>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</si>
  <si>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</si>
  <si>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</si>
  <si>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</si>
  <si>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</si>
  <si>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</si>
  <si>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ALFA-36601</t>
  </si>
  <si>
    <t>D.1.1 - stav.- konstr. řešení - oprava věže</t>
  </si>
  <si>
    <t>STA</t>
  </si>
  <si>
    <t>1</t>
  </si>
  <si>
    <t>{3d82b524-a3c5-433d-9c0b-eaf82066a1d7}</t>
  </si>
  <si>
    <t>2</t>
  </si>
  <si>
    <t>ALFA-36602</t>
  </si>
  <si>
    <t>D.1.1 - stav. - konstr. řešení - přístup do věže, podlaha</t>
  </si>
  <si>
    <t>{c25e8c28-202f-433a-ab9a-70ec2a5daddd}</t>
  </si>
  <si>
    <t>ALFA-36603</t>
  </si>
  <si>
    <t>D.1.2 - ZTI - kanalizace</t>
  </si>
  <si>
    <t>{9449ff03-c2b4-416f-b155-5dc00e2b2ea3}</t>
  </si>
  <si>
    <t>ALFA-36604</t>
  </si>
  <si>
    <t>D.1.4 - elektroinstalace</t>
  </si>
  <si>
    <t>{9b7f4f93-324b-4503-bab3-41d74880231d}</t>
  </si>
  <si>
    <t>ALFA-36605</t>
  </si>
  <si>
    <t>D.1.5 - klimatizace</t>
  </si>
  <si>
    <t>{00dfada5-6134-4f6f-8268-0f64c2dc48bf}</t>
  </si>
  <si>
    <t>ALFA-36606</t>
  </si>
  <si>
    <t>vedlejší a ostatní náklady</t>
  </si>
  <si>
    <t>VON</t>
  </si>
  <si>
    <t>{aba23cd7-06ae-4d6e-ae16-9cd0a7343f2c}</t>
  </si>
  <si>
    <t>kle1</t>
  </si>
  <si>
    <t>32,154</t>
  </si>
  <si>
    <t>žal1</t>
  </si>
  <si>
    <t>8</t>
  </si>
  <si>
    <t>KRYCÍ LIST SOUPISU PRACÍ</t>
  </si>
  <si>
    <t>nát1</t>
  </si>
  <si>
    <t>32,4</t>
  </si>
  <si>
    <t>kle2</t>
  </si>
  <si>
    <t>16</t>
  </si>
  <si>
    <t>kryt1</t>
  </si>
  <si>
    <t>9,6</t>
  </si>
  <si>
    <t>kle3</t>
  </si>
  <si>
    <t>34</t>
  </si>
  <si>
    <t>Objekt:</t>
  </si>
  <si>
    <t>řez1</t>
  </si>
  <si>
    <t>0,935</t>
  </si>
  <si>
    <t>ALFA-36601 - D.1.1 - stav.- konstr. řešení - oprava věže</t>
  </si>
  <si>
    <t>kro1</t>
  </si>
  <si>
    <t>řez2</t>
  </si>
  <si>
    <t>0,127</t>
  </si>
  <si>
    <t>nát3</t>
  </si>
  <si>
    <t>85,354</t>
  </si>
  <si>
    <t xml:space="preserve">- VŠECHNY POUŽITÉ MATERIÁLY MUSÍ ODPOVÍDAT PŘEDEPSANÝM TECHNICKÝM  SPECIFIKACÍM DLE PD 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- 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Provedení detailů konstrukcí musí odpovídat technologiím výrobců. - Provední konstrukcí musí odpovídat požadavkům autora návrhu nebo doporučení specialisty technologie. - Veškeré rozměry budou upřesněny po odkrytí a prozkoumání jednotlivých prvků.  - Výkaz výměr je nutno číst společně s výkresy, tech. zprávou a specifikacemi. </t>
  </si>
  <si>
    <t>REKAPITULACE ČLENĚNÍ SOUPISU PRACÍ</t>
  </si>
  <si>
    <t>Kód dílu - Popis</t>
  </si>
  <si>
    <t>Cena celkem [CZK]</t>
  </si>
  <si>
    <t>-1</t>
  </si>
  <si>
    <t>9 - Ostatní konstrukce a práce, bourání</t>
  </si>
  <si>
    <t xml:space="preserve">    95 - Různé dokončovací konstrukce a práce pozemních staveb</t>
  </si>
  <si>
    <t>997 - Přesun sutě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</si>
  <si>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</si>
  <si>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</si>
  <si>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</si>
  <si>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</si>
  <si>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</si>
  <si>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</si>
  <si>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</si>
  <si>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</si>
  <si>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</si>
  <si>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</si>
  <si>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</si>
  <si>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</si>
  <si>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</si>
  <si>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</si>
  <si>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</si>
  <si>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</si>
  <si>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</si>
  <si>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</si>
  <si>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</si>
  <si>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</si>
  <si>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práce, bourání</t>
  </si>
  <si>
    <t>ROZPOCET</t>
  </si>
  <si>
    <t>K</t>
  </si>
  <si>
    <t>945421R0110</t>
  </si>
  <si>
    <t xml:space="preserve">pronájem jeřábu včetně obsluhy </t>
  </si>
  <si>
    <t>hod</t>
  </si>
  <si>
    <t>4</t>
  </si>
  <si>
    <t>826175886</t>
  </si>
  <si>
    <t>VV</t>
  </si>
  <si>
    <t>"v.č. 104 - věž - stávající stav - půdorys + 0,250, TZ"</t>
  </si>
  <si>
    <t>"v.č. 109 - řez 1 - 1, TZ"</t>
  </si>
  <si>
    <t>2*8</t>
  </si>
  <si>
    <t>95</t>
  </si>
  <si>
    <t>Různé dokončovací konstrukce a práce pozemních staveb</t>
  </si>
  <si>
    <t>95998R201</t>
  </si>
  <si>
    <t>antivibrační kaučukový podstavec pro klimatizační jednotky ozn. B + kotevní materiál vč. všech souv. dodávek a prací D+M</t>
  </si>
  <si>
    <t>ks</t>
  </si>
  <si>
    <t>634727903</t>
  </si>
  <si>
    <t>3</t>
  </si>
  <si>
    <t>95998R301</t>
  </si>
  <si>
    <t xml:space="preserve">snesení věže na terén odborně způsobilou firmou vč. všech souv. dodávek a prací </t>
  </si>
  <si>
    <t>kpl</t>
  </si>
  <si>
    <t>1555833343</t>
  </si>
  <si>
    <t>95998R302</t>
  </si>
  <si>
    <t xml:space="preserve">zpětná montáž snesené věže z terénu zpět na krov odborně způsobilou firmou vč. všech souv. dodávek a prací </t>
  </si>
  <si>
    <t>-391491671</t>
  </si>
  <si>
    <t>5</t>
  </si>
  <si>
    <t>95998R303</t>
  </si>
  <si>
    <t xml:space="preserve">úprava terénu před snesením věže - pomocná dřevěná konstrukce z hranolů 120 x 160 mm pro vytvoření roviny vč. všech souv. dodávek a prací </t>
  </si>
  <si>
    <t>1688024648</t>
  </si>
  <si>
    <t>6</t>
  </si>
  <si>
    <t>95998R404</t>
  </si>
  <si>
    <t>zajištění krovu kina proti zatečení po dobu snesení věže vč. všech souv. dodávek a prací D+M + DMTŽ</t>
  </si>
  <si>
    <t>-797941965</t>
  </si>
  <si>
    <t>997</t>
  </si>
  <si>
    <t>Přesun sutě</t>
  </si>
  <si>
    <t>7</t>
  </si>
  <si>
    <t>997013212</t>
  </si>
  <si>
    <t>Vnitrostaveništní doprava suti a vybouraných hmot vodorovně do 50 m s naložením ručně pro budovy a haly výšky přes 6 do 9 m</t>
  </si>
  <si>
    <t>t</t>
  </si>
  <si>
    <t>CS ÚRS 2024 01</t>
  </si>
  <si>
    <t>-950488843</t>
  </si>
  <si>
    <t>Online PSC</t>
  </si>
  <si>
    <t>https://podminky.urs.cz/item/CS_URS_2024_01/997013212</t>
  </si>
  <si>
    <t>997013501</t>
  </si>
  <si>
    <t>Odvoz suti a vybouraných hmot na skládku nebo meziskládku se složením, na vzdálenost do 1 km</t>
  </si>
  <si>
    <t>-1447405279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</si>
  <si>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</si>
  <si>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</si>
  <si>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</si>
  <si>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1226912953</t>
  </si>
  <si>
    <t>https://podminky.urs.cz/item/CS_URS_2024_01/997013509</t>
  </si>
  <si>
    <t>2,021*10</t>
  </si>
  <si>
    <t>10</t>
  </si>
  <si>
    <t>997013631</t>
  </si>
  <si>
    <t>Poplatek za uložení stavebního odpadu na skládce (skládkovné) směsného stavebního a demoličního zatříděného do Katalogu odpadů pod kódem 17 09 04</t>
  </si>
  <si>
    <t>-1015015262</t>
  </si>
  <si>
    <t>https://podminky.urs.cz/item/CS_URS_2024_01/997013631</t>
  </si>
  <si>
    <t>PSV</t>
  </si>
  <si>
    <t>Práce a dodávky PSV</t>
  </si>
  <si>
    <t>741</t>
  </si>
  <si>
    <t>Elektroinstalace - silnoproud</t>
  </si>
  <si>
    <t>11</t>
  </si>
  <si>
    <t>741420R0002</t>
  </si>
  <si>
    <t xml:space="preserve">Montáž hromosvodného vedení svodových drátů nebo lan s podpěrami </t>
  </si>
  <si>
    <t>m</t>
  </si>
  <si>
    <t>662274777</t>
  </si>
  <si>
    <t>8*2</t>
  </si>
  <si>
    <t>M</t>
  </si>
  <si>
    <t>35441R076</t>
  </si>
  <si>
    <t>drát D 8mm pro bleskosvod dle drátu szávajícího</t>
  </si>
  <si>
    <t>kg</t>
  </si>
  <si>
    <t>32</t>
  </si>
  <si>
    <t>2115700664</t>
  </si>
  <si>
    <t>13</t>
  </si>
  <si>
    <t>741420R0903</t>
  </si>
  <si>
    <t>naspojkování nových drátů svodů na stávající svodný drát bleskosvodu vč. všech souv. dodávek a prací D+M</t>
  </si>
  <si>
    <t>kus</t>
  </si>
  <si>
    <t>-1823317458</t>
  </si>
  <si>
    <t>14</t>
  </si>
  <si>
    <t>741421R0831</t>
  </si>
  <si>
    <t>Demontáž svodových lan přes střechu věže cca 2 x 8 m</t>
  </si>
  <si>
    <t>-2052704290</t>
  </si>
  <si>
    <t>15</t>
  </si>
  <si>
    <t>741421R0833</t>
  </si>
  <si>
    <t>přerušení stávajícího svodného lana bleskosvodu</t>
  </si>
  <si>
    <t>766299284</t>
  </si>
  <si>
    <t>741421R0863</t>
  </si>
  <si>
    <t>Demontáž jímací tyče bleskosvodu</t>
  </si>
  <si>
    <t>1958926518</t>
  </si>
  <si>
    <t>17</t>
  </si>
  <si>
    <t>741430R004</t>
  </si>
  <si>
    <t xml:space="preserve">Montáž jímacích tyčí </t>
  </si>
  <si>
    <t>1675906503</t>
  </si>
  <si>
    <t>18</t>
  </si>
  <si>
    <t>35441R0117</t>
  </si>
  <si>
    <t xml:space="preserve">tyč jímací  dle tyče stávající_x000d_
</t>
  </si>
  <si>
    <t>-2033067682</t>
  </si>
  <si>
    <t>19</t>
  </si>
  <si>
    <t>998741122</t>
  </si>
  <si>
    <t>Přesun hmot pro silnoproud stanovený z hmotnosti přesunovaného materiálu vodorovná dopravní vzdálenost do 50 m ruční (bez užití mechanizace) v objektech výšky přes 6 do 12 m</t>
  </si>
  <si>
    <t>-1927355500</t>
  </si>
  <si>
    <t>https://podminky.urs.cz/item/CS_URS_2024_01/998741122</t>
  </si>
  <si>
    <t>762</t>
  </si>
  <si>
    <t>Konstrukce tesařské</t>
  </si>
  <si>
    <t>20</t>
  </si>
  <si>
    <t>762083122</t>
  </si>
  <si>
    <t>Impregnace řeziva máčením proti dřevokaznému hmyzu, houbám a plísním, třída ohrožení 3 a 4 (dřevo v exteriéru)</t>
  </si>
  <si>
    <t>m3</t>
  </si>
  <si>
    <t>-1389580961</t>
  </si>
  <si>
    <t>https://podminky.urs.cz/item/CS_URS_2024_01/762083122</t>
  </si>
  <si>
    <t>Součet</t>
  </si>
  <si>
    <t>762085112</t>
  </si>
  <si>
    <t>Montáž ocelových spojovacích prostředků (materiál ve specifikaci) svorníků nebo šroubů délky přes 150 do 300 mm</t>
  </si>
  <si>
    <t>-1754811082</t>
  </si>
  <si>
    <t>https://podminky.urs.cz/item/CS_URS_2024_01/762085112</t>
  </si>
  <si>
    <t>8*4</t>
  </si>
  <si>
    <t>22</t>
  </si>
  <si>
    <t>31197R0006</t>
  </si>
  <si>
    <t>svorník M16 dl. 200 mm + 2x podložka + 2 x matice pro výrobek ozn. Z1</t>
  </si>
  <si>
    <t>-2047699077</t>
  </si>
  <si>
    <t>23</t>
  </si>
  <si>
    <t>762111R0811</t>
  </si>
  <si>
    <t>Demontáž dřev. lamelových žaluzií v obvodovém dřevěném rámu 1350 x 750 mm - šetrná demontáž pro zpětné použití</t>
  </si>
  <si>
    <t>-618863304</t>
  </si>
  <si>
    <t>24</t>
  </si>
  <si>
    <t>762111R0812</t>
  </si>
  <si>
    <t>zpětná montáž dřev. lamelových žaluzií v obvodovém dřevěném rámu 1350 x 750 mm vč. všech souv. dodávek a prací</t>
  </si>
  <si>
    <t>2106129185</t>
  </si>
  <si>
    <t>25</t>
  </si>
  <si>
    <t>762111R201</t>
  </si>
  <si>
    <t>uložení dřevěných žaluzií na bezpečném místě se zajištěním proti poškození , vč. odvozu a zpětného dovozu</t>
  </si>
  <si>
    <t>-1638797292</t>
  </si>
  <si>
    <t>26</t>
  </si>
  <si>
    <t>762341310</t>
  </si>
  <si>
    <t>Montáž bednění střech obloukových sklonu do 60° s vyřezáním otvorů, nároží, úžlabí, nadstřešních konstrukcí z prken hrubých na sraz tl. do 32 mm</t>
  </si>
  <si>
    <t>m2</t>
  </si>
  <si>
    <t>1049226000</t>
  </si>
  <si>
    <t>https://podminky.urs.cz/item/CS_URS_2024_01/762341310</t>
  </si>
  <si>
    <t>27</t>
  </si>
  <si>
    <t>60511120</t>
  </si>
  <si>
    <t>řezivo stavební prkna prismovaná středová tl 25(32)mm dl 2-5m</t>
  </si>
  <si>
    <t>-92054129</t>
  </si>
  <si>
    <t>kle3*0,025*1,1</t>
  </si>
  <si>
    <t>28</t>
  </si>
  <si>
    <t>762341811</t>
  </si>
  <si>
    <t>Demontáž bednění a laťování bednění střech rovných, obloukových, sklonu do 60° se všemi nadstřešními konstrukcemi z prken hrubých, hoblovaných tl. do 32 mm</t>
  </si>
  <si>
    <t>836646907</t>
  </si>
  <si>
    <t>https://podminky.urs.cz/item/CS_URS_2024_01/762341811</t>
  </si>
  <si>
    <t>29</t>
  </si>
  <si>
    <t>762342311</t>
  </si>
  <si>
    <t>Montáž laťování střech složitých sklonu do 60° při osové vzdálenosti latí do 150 mm</t>
  </si>
  <si>
    <t>1227600891</t>
  </si>
  <si>
    <t>https://podminky.urs.cz/item/CS_URS_2024_01/762342311</t>
  </si>
  <si>
    <t>30</t>
  </si>
  <si>
    <t>60514112</t>
  </si>
  <si>
    <t>řezivo jehličnaté lať surová dl 4m</t>
  </si>
  <si>
    <t>1711044603</t>
  </si>
  <si>
    <t>16*3*0,06*0,04*1,1</t>
  </si>
  <si>
    <t>31</t>
  </si>
  <si>
    <t>762342811</t>
  </si>
  <si>
    <t>Demontáž bednění a laťování laťování střech sklonu do 60° se všemi nadstřešními konstrukcemi, z latí průřezové plochy do 25 cm2 při osové vzdálenosti do 0,22 m</t>
  </si>
  <si>
    <t>759634730</t>
  </si>
  <si>
    <t>https://podminky.urs.cz/item/CS_URS_2024_01/762342811</t>
  </si>
  <si>
    <t>16*0,6</t>
  </si>
  <si>
    <t>762395000</t>
  </si>
  <si>
    <t>Spojovací prostředky krovů, bednění a laťování, nadstřešních konstrukcí svorníky, prkna, hřebíky, pásová ocel, vruty</t>
  </si>
  <si>
    <t>-1021955020</t>
  </si>
  <si>
    <t>https://podminky.urs.cz/item/CS_URS_2024_01/762395000</t>
  </si>
  <si>
    <t>33</t>
  </si>
  <si>
    <t>762998R201</t>
  </si>
  <si>
    <t>kompletní vodorovné rozpojení či přeříznuti stávající trámoné konstrukce věže se zajištěním a přípravou na snesení</t>
  </si>
  <si>
    <t>-859762301</t>
  </si>
  <si>
    <t>762998R202</t>
  </si>
  <si>
    <t>kompletní uvolnění včech konstrukcí a prvků kotvených do snášené věže</t>
  </si>
  <si>
    <t>-1701981093</t>
  </si>
  <si>
    <t>35</t>
  </si>
  <si>
    <t>762998R301</t>
  </si>
  <si>
    <t>zhodnocení stavu stávajících konstrukcí a prvků a jejich spojů věže odborně způsobilou osobou</t>
  </si>
  <si>
    <t>218175391</t>
  </si>
  <si>
    <t>36</t>
  </si>
  <si>
    <t>762998R302</t>
  </si>
  <si>
    <t xml:space="preserve">pečlivé osazení věže a spojení konstrukce věže se stávajícími konstrukcemi krovu pomocí styč. plechů, úhelníků a vrutů - spoj. prostředky pozinkovány vč. všech souv. dodávek a prací </t>
  </si>
  <si>
    <t>-1693849370</t>
  </si>
  <si>
    <t>37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</si>
  <si>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</si>
  <si>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</si>
  <si>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-97524925</t>
  </si>
  <si>
    <t>https://podminky.urs.cz/item/CS_URS_2024_01/998762122</t>
  </si>
  <si>
    <t>764</t>
  </si>
  <si>
    <t>Konstrukce klempířské</t>
  </si>
  <si>
    <t>38</t>
  </si>
  <si>
    <t>764001821</t>
  </si>
  <si>
    <t>Demontáž klempířských konstrukcí krytiny ze svitků nebo tabulí do suti</t>
  </si>
  <si>
    <t>-81356452</t>
  </si>
  <si>
    <t>https://podminky.urs.cz/item/CS_URS_2024_01/764001821</t>
  </si>
  <si>
    <t>39</t>
  </si>
  <si>
    <t>764002851</t>
  </si>
  <si>
    <t>Demontáž klempířských konstrukcí oplechování parapetů do suti</t>
  </si>
  <si>
    <t>-15522815</t>
  </si>
  <si>
    <t>https://podminky.urs.cz/item/CS_URS_2024_01/764002851</t>
  </si>
  <si>
    <t>40</t>
  </si>
  <si>
    <t>764002861</t>
  </si>
  <si>
    <t>Demontáž klempířských konstrukcí oplechování říms do suti</t>
  </si>
  <si>
    <t>1419218247</t>
  </si>
  <si>
    <t>https://podminky.urs.cz/item/CS_URS_2024_01/764002861</t>
  </si>
  <si>
    <t>41</t>
  </si>
  <si>
    <t>764002881</t>
  </si>
  <si>
    <t>Demontáž klempířských konstrukcí lemování střešních prostupů do suti</t>
  </si>
  <si>
    <t>918117708</t>
  </si>
  <si>
    <t>https://podminky.urs.cz/item/CS_URS_2024_01/764002881</t>
  </si>
  <si>
    <t>4,1*0,75*8+0,3*0,75*4+3,82*0,25*4+1,35*0,14*8</t>
  </si>
  <si>
    <t>0,59*0,14*8*2</t>
  </si>
  <si>
    <t>42</t>
  </si>
  <si>
    <t>764216407</t>
  </si>
  <si>
    <t>Oplechování parapetů z pozinkovaného plechu rovných mechanicky kotvené, bez rohů rš 670 mm</t>
  </si>
  <si>
    <t>-960320368</t>
  </si>
  <si>
    <t>https://podminky.urs.cz/item/CS_URS_2024_01/764216407</t>
  </si>
  <si>
    <t>43</t>
  </si>
  <si>
    <t>764218407</t>
  </si>
  <si>
    <t>Oplechování říms a ozdobných prvků z pozinkovaného plechu rovných, bez rohů mechanicky kotvené rš 670 mm</t>
  </si>
  <si>
    <t>1408424300</t>
  </si>
  <si>
    <t>https://podminky.urs.cz/item/CS_URS_2024_01/764218407</t>
  </si>
  <si>
    <t>44</t>
  </si>
  <si>
    <t>764314412</t>
  </si>
  <si>
    <t>Lemování prostupů z pozinkovaného plechu bez lišty, střech s krytinou skládanou nebo z plechu</t>
  </si>
  <si>
    <t>955638034</t>
  </si>
  <si>
    <t>https://podminky.urs.cz/item/CS_URS_2024_01/764314412</t>
  </si>
  <si>
    <t>45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</si>
  <si>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</si>
  <si>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</si>
  <si>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478459702</t>
  </si>
  <si>
    <t>https://podminky.urs.cz/item/CS_URS_2024_01/998764122</t>
  </si>
  <si>
    <t>765</t>
  </si>
  <si>
    <t>Krytina skládaná</t>
  </si>
  <si>
    <t>46</t>
  </si>
  <si>
    <t>765111823</t>
  </si>
  <si>
    <t>Demontáž krytiny keramické hladké (bobrovky), sklonu do 30° na sucho k dalšímu použití</t>
  </si>
  <si>
    <t>-1215894792</t>
  </si>
  <si>
    <t>https://podminky.urs.cz/item/CS_URS_2024_01/765111823</t>
  </si>
  <si>
    <t>47</t>
  </si>
  <si>
    <t>765111833</t>
  </si>
  <si>
    <t>Demontáž krytiny keramické Příplatek k cenám za sklon přes 30° k dalšímu použití</t>
  </si>
  <si>
    <t>-409006315</t>
  </si>
  <si>
    <t>https://podminky.urs.cz/item/CS_URS_2024_01/765111833</t>
  </si>
  <si>
    <t>48</t>
  </si>
  <si>
    <t>765111R0101</t>
  </si>
  <si>
    <t>Montáž krytiny keramické sklonu do 30° hladké (bobrovky) přes 32 do 40 ks/m2 na sucho</t>
  </si>
  <si>
    <t>463095644</t>
  </si>
  <si>
    <t>49</t>
  </si>
  <si>
    <t>59660R0010</t>
  </si>
  <si>
    <t>taška bobrovka dle krytiny stávající</t>
  </si>
  <si>
    <t>-1354256853</t>
  </si>
  <si>
    <t>10*39,14 'Přepočtené koeficientem množství</t>
  </si>
  <si>
    <t>50</t>
  </si>
  <si>
    <t>765111R201</t>
  </si>
  <si>
    <t>uložení střešních tašek na bezpečném místě se zajištěním proti poškození , vč. odvozu a zpětného dovozu</t>
  </si>
  <si>
    <t>-2019378593</t>
  </si>
  <si>
    <t xml:space="preserve">kryt1 </t>
  </si>
  <si>
    <t>51</t>
  </si>
  <si>
    <t>998765122</t>
  </si>
  <si>
    <t>Přesun hmot pro krytiny skládané stanovený z hmotnosti přesunovaného materiálu vodorovná dopravní vzdálenost do 50 m ruční (bez užití mechanizace) na objektech výšky přes 6 do 12 m</t>
  </si>
  <si>
    <t>2046311075</t>
  </si>
  <si>
    <t>https://podminky.urs.cz/item/CS_URS_2024_01/998765122</t>
  </si>
  <si>
    <t>783</t>
  </si>
  <si>
    <t>Dokončovací práce - nátěry</t>
  </si>
  <si>
    <t>52</t>
  </si>
  <si>
    <t>783201201</t>
  </si>
  <si>
    <t>Příprava podkladu tesařských konstrukcí před provedením nátěru broušení</t>
  </si>
  <si>
    <t>2132833797</t>
  </si>
  <si>
    <t>https://podminky.urs.cz/item/CS_URS_2024_01/783201201</t>
  </si>
  <si>
    <t>žal1*1,35*0,75*4</t>
  </si>
  <si>
    <t>53</t>
  </si>
  <si>
    <t>783201403</t>
  </si>
  <si>
    <t>Příprava podkladu tesařských konstrukcí před provedením nátěru oprášení</t>
  </si>
  <si>
    <t>1700867845</t>
  </si>
  <si>
    <t>https://podminky.urs.cz/item/CS_URS_2024_01/783201403</t>
  </si>
  <si>
    <t>54</t>
  </si>
  <si>
    <t>783218R0111</t>
  </si>
  <si>
    <t>Lazurovací nátěr tesařských konstrukcí dvojnásobný - lazura s UV filtren</t>
  </si>
  <si>
    <t>-588472581</t>
  </si>
  <si>
    <t>55</t>
  </si>
  <si>
    <t>783232111</t>
  </si>
  <si>
    <t>Tmelení tesařských konstrukcí lokální, včetně přebroušení tmelených míst rozsahu přes 10 do 30% plochy, tmelem epoxidovým</t>
  </si>
  <si>
    <t>-1014048988</t>
  </si>
  <si>
    <t>https://podminky.urs.cz/item/CS_URS_2024_01/783232111</t>
  </si>
  <si>
    <t>56</t>
  </si>
  <si>
    <t>783401311</t>
  </si>
  <si>
    <t>Příprava podkladu klempířských konstrukcí před provedením nátěru odmaštěním odmašťovačem vodou ředitelným</t>
  </si>
  <si>
    <t>1196986129</t>
  </si>
  <si>
    <t>https://podminky.urs.cz/item/CS_URS_2024_01/783401311</t>
  </si>
  <si>
    <t>kle2*0,6*2</t>
  </si>
  <si>
    <t>57</t>
  </si>
  <si>
    <t>783415R0101</t>
  </si>
  <si>
    <t>Mezinátěr klempířských konstrukcí jednonásobný D+M</t>
  </si>
  <si>
    <t>535086376</t>
  </si>
  <si>
    <t>58</t>
  </si>
  <si>
    <t>783424R0101</t>
  </si>
  <si>
    <t>Základní nátěr klempířských konstrukcí jednonásobný na čerstvý pozinkovaný plech D+M</t>
  </si>
  <si>
    <t>-2072169846</t>
  </si>
  <si>
    <t>59</t>
  </si>
  <si>
    <t>783437R0101</t>
  </si>
  <si>
    <t>Krycí nátěr (email) klempířských konstrukcí jednonásobný D+M</t>
  </si>
  <si>
    <t>-68230933</t>
  </si>
  <si>
    <t>60</t>
  </si>
  <si>
    <t>783491003</t>
  </si>
  <si>
    <t>Příplatek k ceně nátěru klempířských konstrukcí jednonásobného, za provedení ve sklonu střechy přes 30 do 60°</t>
  </si>
  <si>
    <t>1147298328</t>
  </si>
  <si>
    <t>https://podminky.urs.cz/item/CS_URS_2024_01/783491003</t>
  </si>
  <si>
    <t>61</t>
  </si>
  <si>
    <t>783491013</t>
  </si>
  <si>
    <t>Příplatek k ceně nátěru klempířských konstrukcí dvojnásobného, za provedení ve sklonu střechy přes 30 do 60°</t>
  </si>
  <si>
    <t>-2018989464</t>
  </si>
  <si>
    <t>https://podminky.urs.cz/item/CS_URS_2024_01/783491013</t>
  </si>
  <si>
    <t>0,273</t>
  </si>
  <si>
    <t>0,471</t>
  </si>
  <si>
    <t>řez3</t>
  </si>
  <si>
    <t>0,169</t>
  </si>
  <si>
    <t>ALFA-36602 - D.1.1 - stav. - konstr. řešení - přístup do věže, podlaha</t>
  </si>
  <si>
    <t xml:space="preserve">    767 - Konstrukce zámečnické</t>
  </si>
  <si>
    <t>762081R0150</t>
  </si>
  <si>
    <t>Hoblování hraněného řeziva</t>
  </si>
  <si>
    <t>2144150296</t>
  </si>
  <si>
    <t>-1731298495</t>
  </si>
  <si>
    <t>762085R0103</t>
  </si>
  <si>
    <t>Montáž ocelových spojovacích prostředků - trámová botka</t>
  </si>
  <si>
    <t>929459193</t>
  </si>
  <si>
    <t>54825R0003</t>
  </si>
  <si>
    <t>trámová botka ozn. Z1 pro trám 120/140 mm, ocelový plech galvanicky zinkovaný</t>
  </si>
  <si>
    <t>-22032998</t>
  </si>
  <si>
    <t>762211R0140</t>
  </si>
  <si>
    <t>Montáž schodiště přímočarého bez podstupnic, šířka ramene do 1,00 m, stupně z fošen</t>
  </si>
  <si>
    <t>27053598</t>
  </si>
  <si>
    <t>"v.č. 111 - věž - přístup do věže, TZ"</t>
  </si>
  <si>
    <t>3,3</t>
  </si>
  <si>
    <t>60511130</t>
  </si>
  <si>
    <t>řezivo stavební fošny prismované středové š 160-220mm dl 2-5m</t>
  </si>
  <si>
    <t>913916320</t>
  </si>
  <si>
    <t>3,5*2*0,16*0,08*1,1</t>
  </si>
  <si>
    <t>10*0,64*0,2*0,05*1,1</t>
  </si>
  <si>
    <t>762222R0141</t>
  </si>
  <si>
    <t xml:space="preserve">madlo schodiště - kulatina smrk DN 50 mm hoblované ozn. M vč. všech souv. dodávek a prací D+M </t>
  </si>
  <si>
    <t>514898194</t>
  </si>
  <si>
    <t>762295001</t>
  </si>
  <si>
    <t>Spojovací prostředky schodišť a zábradlí hřebíky, svorníky, fixační prkna, vruty</t>
  </si>
  <si>
    <t>926797003</t>
  </si>
  <si>
    <t>https://podminky.urs.cz/item/CS_URS_2024_01/762295001</t>
  </si>
  <si>
    <t>762524108</t>
  </si>
  <si>
    <t>Položení podlah hoblovaných na pero a drážku z fošen</t>
  </si>
  <si>
    <t>912251100</t>
  </si>
  <si>
    <t>https://podminky.urs.cz/item/CS_URS_2024_01/762524108</t>
  </si>
  <si>
    <t>"v.č. 107 - věž - podlaha, TZ"</t>
  </si>
  <si>
    <t>7,7</t>
  </si>
  <si>
    <t>2,4</t>
  </si>
  <si>
    <t>-609516723</t>
  </si>
  <si>
    <t>7,7*0,04*1,1</t>
  </si>
  <si>
    <t>2,4*0,05*1,1</t>
  </si>
  <si>
    <t>762595001</t>
  </si>
  <si>
    <t>Spojovací prostředky podlah a podkladových konstrukcí hřebíky, vruty</t>
  </si>
  <si>
    <t>2001120549</t>
  </si>
  <si>
    <t>https://podminky.urs.cz/item/CS_URS_2024_01/762595001</t>
  </si>
  <si>
    <t>762823220</t>
  </si>
  <si>
    <t>Montáž stropních trámů z hoblovaného řeziva s trámovými výměnami, průřezové plochy přes 144 do 288 cm2</t>
  </si>
  <si>
    <t>1665317058</t>
  </si>
  <si>
    <t>https://podminky.urs.cz/item/CS_URS_2024_01/762823220</t>
  </si>
  <si>
    <t>3,55*4</t>
  </si>
  <si>
    <t>0,8</t>
  </si>
  <si>
    <t>60512130</t>
  </si>
  <si>
    <t>hranol stavební řezivo průřezu do 224cm2 do dl 6m</t>
  </si>
  <si>
    <t>-255280205</t>
  </si>
  <si>
    <t>3,55*4*0,12*0,14*1,1</t>
  </si>
  <si>
    <t>"v.č. 111 - věž - podlaha, TZ"</t>
  </si>
  <si>
    <t>0,8*0,16*0,08*1,1</t>
  </si>
  <si>
    <t>762895000</t>
  </si>
  <si>
    <t>Spojovací prostředky záklopu stropů, stropnic, podbíjení hřebíky, svorníky</t>
  </si>
  <si>
    <t>-253323941</t>
  </si>
  <si>
    <t>https://podminky.urs.cz/item/CS_URS_2024_01/762895000</t>
  </si>
  <si>
    <t>-1067643089</t>
  </si>
  <si>
    <t>767</t>
  </si>
  <si>
    <t>Konstrukce zámečnické</t>
  </si>
  <si>
    <t>767581R0803</t>
  </si>
  <si>
    <t xml:space="preserve">Demontáž nefunkčního plechového poklopu cca 1720 x 1400 mm vč. snesení a odvozu na skládku </t>
  </si>
  <si>
    <t>1768651809</t>
  </si>
  <si>
    <t>ALFA-36603 - D.1.2 - ZTI - kanalizace</t>
  </si>
  <si>
    <t xml:space="preserve">    721 - Zdravotechnika - vnitřní kanalizace</t>
  </si>
  <si>
    <t>721</t>
  </si>
  <si>
    <t>Zdravotechnika - vnitřní kanalizace</t>
  </si>
  <si>
    <t>721174041</t>
  </si>
  <si>
    <t>Potrubí z trub polypropylenových připojovací DN 32</t>
  </si>
  <si>
    <t>-1078430381</t>
  </si>
  <si>
    <t>https://podminky.urs.cz/item/CS_URS_2024_01/721174041</t>
  </si>
  <si>
    <t>721174042</t>
  </si>
  <si>
    <t>Potrubí z trub polypropylenových připojovací DN 40</t>
  </si>
  <si>
    <t>108366961</t>
  </si>
  <si>
    <t>https://podminky.urs.cz/item/CS_URS_2024_01/721174042</t>
  </si>
  <si>
    <t>721194103</t>
  </si>
  <si>
    <t>Vyměření přípojek na potrubí vyvedení a upevnění odpadních výpustek DN 32</t>
  </si>
  <si>
    <t>-227656506</t>
  </si>
  <si>
    <t>https://podminky.urs.cz/item/CS_URS_2024_01/721194103</t>
  </si>
  <si>
    <t>SPC101</t>
  </si>
  <si>
    <t>kondenzační sifon HL 138</t>
  </si>
  <si>
    <t>-2026238208</t>
  </si>
  <si>
    <t>SPC102</t>
  </si>
  <si>
    <t xml:space="preserve">čistící kusy HT40 </t>
  </si>
  <si>
    <t>-1588612171</t>
  </si>
  <si>
    <t>721274121R</t>
  </si>
  <si>
    <t>přivzdušňovací hlavice DN 40</t>
  </si>
  <si>
    <t>217269842</t>
  </si>
  <si>
    <t>721290111R</t>
  </si>
  <si>
    <t>Zkouška těsnosti vodou do DN 125</t>
  </si>
  <si>
    <t>424825441</t>
  </si>
  <si>
    <t>SPC103</t>
  </si>
  <si>
    <t>prostupy - stěny tl. 300 mm</t>
  </si>
  <si>
    <t>-1891385064</t>
  </si>
  <si>
    <t>SPC104</t>
  </si>
  <si>
    <t>zapravení prostupů</t>
  </si>
  <si>
    <t>-1397871049</t>
  </si>
  <si>
    <t>SPC105</t>
  </si>
  <si>
    <t>demontáž bednění stoupačky HT100</t>
  </si>
  <si>
    <t>879220156</t>
  </si>
  <si>
    <t>722182014R</t>
  </si>
  <si>
    <t>Podpůrný žlab Pz 40</t>
  </si>
  <si>
    <t>-682854895</t>
  </si>
  <si>
    <t>998721101R</t>
  </si>
  <si>
    <t>Přesun hmot tonážní pro vnitřní kanalizaci v objektech v do 6 m</t>
  </si>
  <si>
    <t>-117453553</t>
  </si>
  <si>
    <t>721171808R</t>
  </si>
  <si>
    <t>Demontáž potrubí z PVC do D 100</t>
  </si>
  <si>
    <t>-751987467</t>
  </si>
  <si>
    <t>998290821R</t>
  </si>
  <si>
    <t>přesun vybouraných hmot pro vnitř. kan. výšky do 6 m</t>
  </si>
  <si>
    <t>-1932344409</t>
  </si>
  <si>
    <t>721170975R</t>
  </si>
  <si>
    <t>Opravy odpadního potrubí plastového krácení trub DN 110</t>
  </si>
  <si>
    <t>735067221</t>
  </si>
  <si>
    <t>721171905R</t>
  </si>
  <si>
    <t>Opravy odpadního potrubí plastového vsazení odbočky do potrubí DN 110</t>
  </si>
  <si>
    <t>-844256297</t>
  </si>
  <si>
    <t>721171915R</t>
  </si>
  <si>
    <t>Opravy odpadního potrubí plastového propojení dosavadního potrubí DN 110</t>
  </si>
  <si>
    <t>1071079616</t>
  </si>
  <si>
    <t>SPC201</t>
  </si>
  <si>
    <t>mimostaveništní doprava a nákup materiálu - kanalizace</t>
  </si>
  <si>
    <t>km</t>
  </si>
  <si>
    <t>-2115275733</t>
  </si>
  <si>
    <t>ALFA-36604 - D.1.4 - elektroinstalace</t>
  </si>
  <si>
    <t>PSV - PSV</t>
  </si>
  <si>
    <t xml:space="preserve">    7411 - Elektroinstalace </t>
  </si>
  <si>
    <t>HZS - Hodinové zúčtovací sazby</t>
  </si>
  <si>
    <t>OST - Ostatní</t>
  </si>
  <si>
    <t>7411</t>
  </si>
  <si>
    <t xml:space="preserve">Elektroinstalace </t>
  </si>
  <si>
    <t>1.1</t>
  </si>
  <si>
    <t>MATERIÁL rozvaděče - klimatizační jednotky a jejich napojení na elektro</t>
  </si>
  <si>
    <t>448037659</t>
  </si>
  <si>
    <t>"napojení klimatizačních jednotek"</t>
  </si>
  <si>
    <t>"jednotky dodávka profese VZT"</t>
  </si>
  <si>
    <t>"v rozpočtu řešeno pouze zapojení jednotek"</t>
  </si>
  <si>
    <t>1.11</t>
  </si>
  <si>
    <t>MONTÁŽ rozvaděče - klimatizační jednotky a jejich napojení na elektro</t>
  </si>
  <si>
    <t>1062220184</t>
  </si>
  <si>
    <t>2.1</t>
  </si>
  <si>
    <t>MATERIÁL odpojovač 3x22x58 gG velikost 22x58 3P+N do 63A vč. výplně</t>
  </si>
  <si>
    <t>624120633</t>
  </si>
  <si>
    <t>"elektroinstalace - dozbrojení rozvaděče v místnosti 202"</t>
  </si>
  <si>
    <t>2.11</t>
  </si>
  <si>
    <t>MONTÁŽ odpojovač 3x22x58 gG velikost 22x58 3P+N do 63A vč. výplně</t>
  </si>
  <si>
    <t>139340481</t>
  </si>
  <si>
    <t>2.2</t>
  </si>
  <si>
    <t>MATERIÁL elektroměr do 100A přímý na DIN lištu s MBUS - dodávka, instalace, napojení a montáž, zprovoznšní a napojení MBUS</t>
  </si>
  <si>
    <t>474970826</t>
  </si>
  <si>
    <t>2.21</t>
  </si>
  <si>
    <t>MONTÁŽ elektroměr do 100A přímý na DIN lištu s MBUS - dodávka, instalace, napojení a montáž, zprovoznšní a napojení MBUS</t>
  </si>
  <si>
    <t>1157302729</t>
  </si>
  <si>
    <t>2.3</t>
  </si>
  <si>
    <t>MATERIÁL AFDD - 16/2/B - 003 - A</t>
  </si>
  <si>
    <t>1201953616</t>
  </si>
  <si>
    <t>2.31</t>
  </si>
  <si>
    <t>MONTÁŽ AFDD - 16/2/B - 003 - A</t>
  </si>
  <si>
    <t>-1621858715</t>
  </si>
  <si>
    <t>2.4</t>
  </si>
  <si>
    <t>MATERIÁL AFDD - 25/2/B - 003 - A</t>
  </si>
  <si>
    <t>-1173864348</t>
  </si>
  <si>
    <t>2.41</t>
  </si>
  <si>
    <t>MONTÁŽ AFDD - 25/2/B - 003 - A</t>
  </si>
  <si>
    <t>1643037552</t>
  </si>
  <si>
    <t>2.7</t>
  </si>
  <si>
    <t>MATERIÁL ostatní drobný instalační materiál - drobný nespecifikovaný materiál: stahovací pásky, popisovače, zapravení dír, ukončení kabelů, koordinavce profesí, prostoje z profesí, rezerva, průchodky do rozvaděče</t>
  </si>
  <si>
    <t>1002432735</t>
  </si>
  <si>
    <t>"elektroinstalace - ostatní materiál"</t>
  </si>
  <si>
    <t>2.71</t>
  </si>
  <si>
    <t>-311396091</t>
  </si>
  <si>
    <t>2.9</t>
  </si>
  <si>
    <t>MATERIÁL kabel CYKY-J 3x2,5</t>
  </si>
  <si>
    <t>704973549</t>
  </si>
  <si>
    <t>"elektroinstalace - kabely"</t>
  </si>
  <si>
    <t>2.91</t>
  </si>
  <si>
    <t>MONTÁŽ kabel CYKY-J 3x2,5</t>
  </si>
  <si>
    <t>147108181</t>
  </si>
  <si>
    <t>3.1</t>
  </si>
  <si>
    <t>MATERIÁL kabel CYKY-J 3x4</t>
  </si>
  <si>
    <t>913704458</t>
  </si>
  <si>
    <t>70</t>
  </si>
  <si>
    <t>3,11</t>
  </si>
  <si>
    <t>MONTÁŽ kabel CYKY-J 3x4</t>
  </si>
  <si>
    <t>1354059955</t>
  </si>
  <si>
    <t>3.2</t>
  </si>
  <si>
    <t>MATERIÁL lišta plastová 60x40 vč. víka a montáže</t>
  </si>
  <si>
    <t>-723392184</t>
  </si>
  <si>
    <t>3.21</t>
  </si>
  <si>
    <t>MONTÁŽ lišta plastová 60x40 vč. víka a montáže</t>
  </si>
  <si>
    <t>245323916</t>
  </si>
  <si>
    <t>3.3</t>
  </si>
  <si>
    <t>MATERIÁL trubka tuhá PVC, do pr. 20 mm vč. protahovacího drátu - trubka tuhá montáž včetně ukotvení a protahovacího drátu, trubka do podlahy, pod pracovní místo</t>
  </si>
  <si>
    <t>448789145</t>
  </si>
  <si>
    <t>72</t>
  </si>
  <si>
    <t>3.3a</t>
  </si>
  <si>
    <t>MATERIÁL protipožární ucpávka</t>
  </si>
  <si>
    <t>-923353295</t>
  </si>
  <si>
    <t>"elektroinstalace - ostatní"</t>
  </si>
  <si>
    <t>3.32</t>
  </si>
  <si>
    <t>MONTÁŽ protipožární ucpávka</t>
  </si>
  <si>
    <t>1366561452</t>
  </si>
  <si>
    <t>HZS</t>
  </si>
  <si>
    <t>Hodinové zúčtovací sazby</t>
  </si>
  <si>
    <t>HZS5,1</t>
  </si>
  <si>
    <t>koordinace postupu prací s ostatními profesemi</t>
  </si>
  <si>
    <t>512</t>
  </si>
  <si>
    <t>31739596</t>
  </si>
  <si>
    <t>HZS5,2</t>
  </si>
  <si>
    <t>dokumentace skutečného stavu</t>
  </si>
  <si>
    <t>-1799496147</t>
  </si>
  <si>
    <t>HZS5,3</t>
  </si>
  <si>
    <t>ostatní nespecifikované práce</t>
  </si>
  <si>
    <t>-1539721577</t>
  </si>
  <si>
    <t>OST</t>
  </si>
  <si>
    <t>Ostatní</t>
  </si>
  <si>
    <t>8.1</t>
  </si>
  <si>
    <t>revizní práce, měření</t>
  </si>
  <si>
    <t>754656560</t>
  </si>
  <si>
    <t>8.2</t>
  </si>
  <si>
    <t>ostatní práce v rámci instalace elektro</t>
  </si>
  <si>
    <t>-867509656</t>
  </si>
  <si>
    <t>8.3</t>
  </si>
  <si>
    <t>mimostaveništní doprava</t>
  </si>
  <si>
    <t>-229056079</t>
  </si>
  <si>
    <t>8.4</t>
  </si>
  <si>
    <t>podružný materiál</t>
  </si>
  <si>
    <t>1646947886</t>
  </si>
  <si>
    <t>8.5</t>
  </si>
  <si>
    <t>PPV</t>
  </si>
  <si>
    <t>56709705</t>
  </si>
  <si>
    <t>POZNÁMKA</t>
  </si>
  <si>
    <t>-1342110089</t>
  </si>
  <si>
    <t>a) veškeré položky na přípomoce, lešení, přesuny hmot a suti, uložení suti na skládku, dopravu a montáž atd...</t>
  </si>
  <si>
    <t>jsou zahrnuty v jednotlivých jednotkových cenách</t>
  </si>
  <si>
    <t>b) součástí prací jsou veškeré zkoušky, potřebná měření,</t>
  </si>
  <si>
    <t>inspekce, uvedení do provozu, zaškolení obsluhy a revize</t>
  </si>
  <si>
    <t>c) součástí dodávky je zpracování veškeré dílenské dokumentace a projektu skutečného provední</t>
  </si>
  <si>
    <t>d) součástí dodávky je kompletní dokladová část nutná k získání kolaudačního souhlasu stavby</t>
  </si>
  <si>
    <t>e) v rozsahu prací zhotovitele jsou roněž jakkékoliv prvky, zařízení, práce a pomocné materiály, neuvedené</t>
  </si>
  <si>
    <t xml:space="preserve">v tomto soupisu, které  jsou ale nezbytně nutné k dodání</t>
  </si>
  <si>
    <t>instalací, dokončení a provozování díla (např. požární ucpávky, štítky pro řádné a trvalé označení komponent,</t>
  </si>
  <si>
    <t>zařízení a potrubní závěsy, nátšry, pomocné konstrukce,</t>
  </si>
  <si>
    <t xml:space="preserve">montážní materiály, materiály a práce nezbytné z důvodu koordinace s ostatními profesemi, speciální nářadí </t>
  </si>
  <si>
    <t>a nástroje, speciální opatření při provádění prací,</t>
  </si>
  <si>
    <t>pevní náplně atd, které je provedeno řádně a plně funkční a je v souladu se zákony a předpisy platnými v České republice</t>
  </si>
  <si>
    <t>f) součástí dodávky jsou veškerá geodetická měření jako např. vytyčení konstrukcí, kontrolní měření, zaměření skutečného stavu apod.</t>
  </si>
  <si>
    <t>g) součástí dodávky jsou i náklady na případná opatření související s ochranou stávajících sítí, komunikací či staveb</t>
  </si>
  <si>
    <t>h) součástí jednotkových cen jsou i vícenáklady související s výstavbou v zimním období, průběžný úklid staveniště</t>
  </si>
  <si>
    <t xml:space="preserve">a přilehlých komunikací, likvidaci odpadu, dočasná dopravní omezení atd. </t>
  </si>
  <si>
    <t>ALFA-36605 - D.1.5 - klimatizace</t>
  </si>
  <si>
    <t xml:space="preserve">    751 - Vzduchotechnika</t>
  </si>
  <si>
    <t>751</t>
  </si>
  <si>
    <t>Vzduchotechnika</t>
  </si>
  <si>
    <t>751998R201</t>
  </si>
  <si>
    <t>nástěnná klimatizační souprava výkon chlazení 10, o kW Qch/h</t>
  </si>
  <si>
    <t>spr</t>
  </si>
  <si>
    <t>-1354336217</t>
  </si>
  <si>
    <t>"velký promítací sál č.1 REFORM"</t>
  </si>
  <si>
    <t>751998R2011</t>
  </si>
  <si>
    <t>nástěnná klimatizační souprava výkon chlazení 9, 0 kW Qch/h</t>
  </si>
  <si>
    <t>-160922806</t>
  </si>
  <si>
    <t>"malý promítací sál č.2 EDISON"</t>
  </si>
  <si>
    <t>751998R2012</t>
  </si>
  <si>
    <t>nástěnná klimatizační souprava výkon chlazení 7, 0 kW Qch/h</t>
  </si>
  <si>
    <t>-1396961949</t>
  </si>
  <si>
    <t>"promítárna -společný prostor místností č. 119 a 120 II.NP"</t>
  </si>
  <si>
    <t>751998R202</t>
  </si>
  <si>
    <t>nástěnný panelový drátový ovladač v promítárně</t>
  </si>
  <si>
    <t>-1113317885</t>
  </si>
  <si>
    <t>751998R203</t>
  </si>
  <si>
    <t>Materiál: měděné potrubí v izolaci - propojení</t>
  </si>
  <si>
    <t>-2070157316</t>
  </si>
  <si>
    <t>2*20</t>
  </si>
  <si>
    <t>751998R204</t>
  </si>
  <si>
    <t>Materiál: odpad kondenzátu PVC HT 32 mm</t>
  </si>
  <si>
    <t>-1156454102</t>
  </si>
  <si>
    <t>2*10</t>
  </si>
  <si>
    <t>751998R205</t>
  </si>
  <si>
    <t>Materiál: komunikační kabeláž</t>
  </si>
  <si>
    <t>138598600</t>
  </si>
  <si>
    <t>2*12</t>
  </si>
  <si>
    <t>751998R206</t>
  </si>
  <si>
    <t>Materiál: přívody elektro z rozvaděče se samostatným jištěním k vnějším jednotkám</t>
  </si>
  <si>
    <t>1707553568</t>
  </si>
  <si>
    <t>751998R207</t>
  </si>
  <si>
    <t>ostatní drobný, kotevní a instalační materiál</t>
  </si>
  <si>
    <t>-725777892</t>
  </si>
  <si>
    <t>751998R208</t>
  </si>
  <si>
    <t>montáž klimatzačního zařízení a tras Cu potrubí</t>
  </si>
  <si>
    <t>-813012184</t>
  </si>
  <si>
    <t>751998R209</t>
  </si>
  <si>
    <t>montáž elektro</t>
  </si>
  <si>
    <t>-1414765065</t>
  </si>
  <si>
    <t>751998R210</t>
  </si>
  <si>
    <t>výchozí revizní zpráva</t>
  </si>
  <si>
    <t>-1430016318</t>
  </si>
  <si>
    <t>751998R211</t>
  </si>
  <si>
    <t>doprava Jihlava opakovaně v daném týdnu</t>
  </si>
  <si>
    <t>1987762926</t>
  </si>
  <si>
    <t>751998R301</t>
  </si>
  <si>
    <t>polep klimatizační jednotky kvalitní černou matovou folií D+M</t>
  </si>
  <si>
    <t>1957334353</t>
  </si>
  <si>
    <t>ALFA-36606 - vedlejší a ostatní náklady</t>
  </si>
  <si>
    <t xml:space="preserve">    O01 - Ostatní</t>
  </si>
  <si>
    <t xml:space="preserve">    O02 - Vedlejší náklady</t>
  </si>
  <si>
    <t>O01</t>
  </si>
  <si>
    <t>R10002</t>
  </si>
  <si>
    <t xml:space="preserve">dokumentace skutečného provedení díla </t>
  </si>
  <si>
    <t>soub</t>
  </si>
  <si>
    <t>-726647350</t>
  </si>
  <si>
    <t xml:space="preserve">"dokumentace skutečného provedení díla </t>
  </si>
  <si>
    <t>R100072</t>
  </si>
  <si>
    <t>náklady na kompletaci dokladů</t>
  </si>
  <si>
    <t>-75611832</t>
  </si>
  <si>
    <t xml:space="preserve"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</si>
  <si>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</si>
  <si>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</si>
  <si>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397553642</t>
  </si>
  <si>
    <t xml:space="preserve">"náklady na předepsané zkoušky a měření nutných k předání a převzetí díla nebo nutných  ke kolaudaci -  2 x v tištěné podobě"</t>
  </si>
  <si>
    <t>O02</t>
  </si>
  <si>
    <t>Vedlejší náklady</t>
  </si>
  <si>
    <t>R20001</t>
  </si>
  <si>
    <t>vybudování a odstranění staveniště</t>
  </si>
  <si>
    <t>-1305888133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</si>
  <si>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</si>
  <si>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</si>
  <si>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</si>
  <si>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</si>
  <si>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</si>
  <si>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"ochranná stříška nad vstupem do budovy, provizorní zakrytí výtahové šachty"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</si>
  <si>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</si>
  <si>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</si>
  <si>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</si>
  <si>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253250963</t>
  </si>
  <si>
    <t>"náklady na vyhotovení návrhu dočasného dopravního značení, jeho projednání s dotčenými orgány a organizacemi"</t>
  </si>
  <si>
    <t xml:space="preserve">"dodání dopravních značek, semafory,  jejich rozmístění, přemis´tování a údržba v průběhu stavby, provoz semaforů"</t>
  </si>
  <si>
    <t>" vč. následného odstranění po skončení stavby"</t>
  </si>
  <si>
    <t>R200051</t>
  </si>
  <si>
    <t>zábora veřejného prostranství</t>
  </si>
  <si>
    <t>1844598127</t>
  </si>
  <si>
    <t>"zábory veřejného prostranství"</t>
  </si>
  <si>
    <t>R20008</t>
  </si>
  <si>
    <t>ochrana stávajících vedení a zařízení před poškozením</t>
  </si>
  <si>
    <t>-188294221</t>
  </si>
  <si>
    <t xml:space="preserve">"ochrana stávajících inženýrských sítí a stavebních objektů před poškozením" </t>
  </si>
  <si>
    <t>R200081</t>
  </si>
  <si>
    <t xml:space="preserve">ochrana stávajících vybavení v budově před poškozením </t>
  </si>
  <si>
    <t>1475042716</t>
  </si>
  <si>
    <t xml:space="preserve">"ochrana stávajícího vybavení uvniř objektu  před poškozením" </t>
  </si>
  <si>
    <t>R95290004</t>
  </si>
  <si>
    <t>kompletní zakrytí podlah a zařízení budovy před poškozením po dobu realizace stavebních prací</t>
  </si>
  <si>
    <t>-1112534267</t>
  </si>
  <si>
    <t>R95290002</t>
  </si>
  <si>
    <t>průběžný denní úklid prostor dotčených stavebním provozem vnitřních i vnějších</t>
  </si>
  <si>
    <t>-1362093925</t>
  </si>
  <si>
    <t>R95290003</t>
  </si>
  <si>
    <t>kompletní úklid okolí stavby dotčených stavebním provozem - zvýšené nároky - veřejný prostor</t>
  </si>
  <si>
    <t>-90634995</t>
  </si>
  <si>
    <t>R95290005</t>
  </si>
  <si>
    <t>kompletní opatření proti šíření prachu a hluku po budově a mimo budovu po dobu realizace stavebních prací</t>
  </si>
  <si>
    <t>-1304806589</t>
  </si>
  <si>
    <t>SEZNAM FIGUR</t>
  </si>
  <si>
    <t>Výměra</t>
  </si>
  <si>
    <t xml:space="preserve"> ALFA-36601</t>
  </si>
  <si>
    <t>Použití figury:</t>
  </si>
  <si>
    <t>Demontáž lemování střešních prostupů do suti</t>
  </si>
  <si>
    <t>Lemování prostupů střech s krytinou skládanou nebo plechovou bez lišty z Pz plechu</t>
  </si>
  <si>
    <t>Odmaštění klempířských konstrukcí vodou ředitelným odmašťovačem před provedením nátěru</t>
  </si>
  <si>
    <t>Demontáž oplechování parapetů do suti</t>
  </si>
  <si>
    <t>Demontáž oplechování říms a ozdobných prvků do suti</t>
  </si>
  <si>
    <t>Oplechování parapetů rovných mechanicky kotvené z Pz plechu rš 670 mm</t>
  </si>
  <si>
    <t>Oplechování rovné římsy mechanicky kotvené z Pz plechu rš 670 mm</t>
  </si>
  <si>
    <t>Demontáž krytiny ze svitků nebo tabulí do suti</t>
  </si>
  <si>
    <t>Montáž bednění střech obloukových sklonu do 60° z hrubých prken na sraz tl do 32 mm</t>
  </si>
  <si>
    <t>Demontáž bednění střech z prken</t>
  </si>
  <si>
    <t>Demontáž laťování střech z latí osové vzdálenosti do 0,22 m</t>
  </si>
  <si>
    <t>Montáž laťování na střechách složitých sklonu do 60° osové vzdálenosti do 150 mm</t>
  </si>
  <si>
    <t>Demontáž krytiny keramické hladké sklonu do 30° na sucho k dalšímu použití</t>
  </si>
  <si>
    <t>Příplatek k demontáži krytiny keramické hladké k dalšímu použití za sklon přes 30°</t>
  </si>
  <si>
    <t>Montáž krytiny keramické hladké sklonu do 30° na sucho přes 32 do 40 ks/m2 korunové krytí</t>
  </si>
  <si>
    <t>Obroušení tesařských konstrukcí před provedením nátěru</t>
  </si>
  <si>
    <t>Oprášení tesařských konstrukcí před provedením nátěru</t>
  </si>
  <si>
    <t>Lazurovací dvojnásobný syntetický nátěr tesařských konstrukcí</t>
  </si>
  <si>
    <t>Lokální tmelení tesařských kcí přes 10 do 30 % pl epoxidovým tmelem</t>
  </si>
  <si>
    <t>Mezinátěr syntetický jednonásobný mezinátěr klempířských konstrukcí</t>
  </si>
  <si>
    <t>Základní jednonásobný akrylátový nátěr klempířských konstrukcí</t>
  </si>
  <si>
    <t>Krycí jednonásobný epoxidový nátěr klempířských konstrukcí</t>
  </si>
  <si>
    <t>Příplatek k cenám provedení jednonásobného nátěru klempířských kcí za sklon přes 30 do 60°</t>
  </si>
  <si>
    <t>Příplatek k cenám provedení dvojnásobného nátěru klempířských kcí za sklon přes 30 do 60°</t>
  </si>
  <si>
    <t>Impregnace řeziva proti dřevokaznému hmyzu, houbám a plísním máčením třída ohrožení 3 a 4</t>
  </si>
  <si>
    <t>Spojovací prostředky krovů, bednění, laťování, nadstřešních konstrukcí</t>
  </si>
  <si>
    <t>Demontáž stěn a příček z hraněného řeziva</t>
  </si>
  <si>
    <t xml:space="preserve"> ALFA-36602</t>
  </si>
  <si>
    <t>Hoblování hraněného řeziva ve staveništní dílně</t>
  </si>
  <si>
    <t>Spojovací prostředky pro montáž záklopu, stropnice a podbíjení</t>
  </si>
  <si>
    <t>Spojovací prostředky pro položení dřevěných podlah a zakrytí kanálů</t>
  </si>
  <si>
    <t>Spojovací prostředky pro montáž schodiště a zábradlí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</si>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</sst>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212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997013509" TargetMode="External" /><Relationship Id="rId4" Type="http://schemas.openxmlformats.org/officeDocument/2006/relationships/hyperlink" Target="https://podminky.urs.cz/item/CS_URS_2024_01/997013631" TargetMode="External" /><Relationship Id="rId5" Type="http://schemas.openxmlformats.org/officeDocument/2006/relationships/hyperlink" Target="https://podminky.urs.cz/item/CS_URS_2024_01/998741122" TargetMode="External" /><Relationship Id="rId6" Type="http://schemas.openxmlformats.org/officeDocument/2006/relationships/hyperlink" Target="https://podminky.urs.cz/item/CS_URS_2024_01/762083122" TargetMode="External" /><Relationship Id="rId7" Type="http://schemas.openxmlformats.org/officeDocument/2006/relationships/hyperlink" Target="https://podminky.urs.cz/item/CS_URS_2024_01/762085112" TargetMode="External" /><Relationship Id="rId8" Type="http://schemas.openxmlformats.org/officeDocument/2006/relationships/hyperlink" Target="https://podminky.urs.cz/item/CS_URS_2024_01/762341310" TargetMode="External" /><Relationship Id="rId9" Type="http://schemas.openxmlformats.org/officeDocument/2006/relationships/hyperlink" Target="https://podminky.urs.cz/item/CS_URS_2024_01/762341811" TargetMode="External" /><Relationship Id="rId10" Type="http://schemas.openxmlformats.org/officeDocument/2006/relationships/hyperlink" Target="https://podminky.urs.cz/item/CS_URS_2024_01/762342311" TargetMode="External" /><Relationship Id="rId11" Type="http://schemas.openxmlformats.org/officeDocument/2006/relationships/hyperlink" Target="https://podminky.urs.cz/item/CS_URS_2024_01/762342811" TargetMode="External" /><Relationship Id="rId12" Type="http://schemas.openxmlformats.org/officeDocument/2006/relationships/hyperlink" Target="https://podminky.urs.cz/item/CS_URS_2024_01/762395000" TargetMode="External" /><Relationship Id="rId13" Type="http://schemas.openxmlformats.org/officeDocument/2006/relationships/hyperlink" Target="https://podminky.urs.cz/item/CS_URS_2024_01/998762122" TargetMode="External" /><Relationship Id="rId14" Type="http://schemas.openxmlformats.org/officeDocument/2006/relationships/hyperlink" Target="https://podminky.urs.cz/item/CS_URS_2024_01/764001821" TargetMode="External" /><Relationship Id="rId15" Type="http://schemas.openxmlformats.org/officeDocument/2006/relationships/hyperlink" Target="https://podminky.urs.cz/item/CS_URS_2024_01/764002851" TargetMode="External" /><Relationship Id="rId16" Type="http://schemas.openxmlformats.org/officeDocument/2006/relationships/hyperlink" Target="https://podminky.urs.cz/item/CS_URS_2024_01/764002861" TargetMode="External" /><Relationship Id="rId17" Type="http://schemas.openxmlformats.org/officeDocument/2006/relationships/hyperlink" Target="https://podminky.urs.cz/item/CS_URS_2024_01/764002881" TargetMode="External" /><Relationship Id="rId18" Type="http://schemas.openxmlformats.org/officeDocument/2006/relationships/hyperlink" Target="https://podminky.urs.cz/item/CS_URS_2024_01/764216407" TargetMode="External" /><Relationship Id="rId19" Type="http://schemas.openxmlformats.org/officeDocument/2006/relationships/hyperlink" Target="https://podminky.urs.cz/item/CS_URS_2024_01/764218407" TargetMode="External" /><Relationship Id="rId20" Type="http://schemas.openxmlformats.org/officeDocument/2006/relationships/hyperlink" Target="https://podminky.urs.cz/item/CS_URS_2024_01/764314412" TargetMode="External" /><Relationship Id="rId21" Type="http://schemas.openxmlformats.org/officeDocument/2006/relationships/hyperlink" Target="https://podminky.urs.cz/item/CS_URS_2024_01/998764122" TargetMode="External" /><Relationship Id="rId22" Type="http://schemas.openxmlformats.org/officeDocument/2006/relationships/hyperlink" Target="https://podminky.urs.cz/item/CS_URS_2024_01/765111823" TargetMode="External" /><Relationship Id="rId23" Type="http://schemas.openxmlformats.org/officeDocument/2006/relationships/hyperlink" Target="https://podminky.urs.cz/item/CS_URS_2024_01/765111833" TargetMode="External" /><Relationship Id="rId24" Type="http://schemas.openxmlformats.org/officeDocument/2006/relationships/hyperlink" Target="https://podminky.urs.cz/item/CS_URS_2024_01/998765122" TargetMode="External" /><Relationship Id="rId25" Type="http://schemas.openxmlformats.org/officeDocument/2006/relationships/hyperlink" Target="https://podminky.urs.cz/item/CS_URS_2024_01/783201201" TargetMode="External" /><Relationship Id="rId26" Type="http://schemas.openxmlformats.org/officeDocument/2006/relationships/hyperlink" Target="https://podminky.urs.cz/item/CS_URS_2024_01/783201403" TargetMode="External" /><Relationship Id="rId27" Type="http://schemas.openxmlformats.org/officeDocument/2006/relationships/hyperlink" Target="https://podminky.urs.cz/item/CS_URS_2024_01/783232111" TargetMode="External" /><Relationship Id="rId28" Type="http://schemas.openxmlformats.org/officeDocument/2006/relationships/hyperlink" Target="https://podminky.urs.cz/item/CS_URS_2024_01/783401311" TargetMode="External" /><Relationship Id="rId29" Type="http://schemas.openxmlformats.org/officeDocument/2006/relationships/hyperlink" Target="https://podminky.urs.cz/item/CS_URS_2024_01/783491003" TargetMode="External" /><Relationship Id="rId30" Type="http://schemas.openxmlformats.org/officeDocument/2006/relationships/hyperlink" Target="https://podminky.urs.cz/item/CS_URS_2024_01/783491013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2083122" TargetMode="External" /><Relationship Id="rId2" Type="http://schemas.openxmlformats.org/officeDocument/2006/relationships/hyperlink" Target="https://podminky.urs.cz/item/CS_URS_2024_01/762295001" TargetMode="External" /><Relationship Id="rId3" Type="http://schemas.openxmlformats.org/officeDocument/2006/relationships/hyperlink" Target="https://podminky.urs.cz/item/CS_URS_2024_01/762524108" TargetMode="External" /><Relationship Id="rId4" Type="http://schemas.openxmlformats.org/officeDocument/2006/relationships/hyperlink" Target="https://podminky.urs.cz/item/CS_URS_2024_01/762595001" TargetMode="External" /><Relationship Id="rId5" Type="http://schemas.openxmlformats.org/officeDocument/2006/relationships/hyperlink" Target="https://podminky.urs.cz/item/CS_URS_2024_01/762823220" TargetMode="External" /><Relationship Id="rId6" Type="http://schemas.openxmlformats.org/officeDocument/2006/relationships/hyperlink" Target="https://podminky.urs.cz/item/CS_URS_2024_01/762895000" TargetMode="External" /><Relationship Id="rId7" Type="http://schemas.openxmlformats.org/officeDocument/2006/relationships/hyperlink" Target="https://podminky.urs.cz/item/CS_URS_2024_01/998762122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1174041" TargetMode="External" /><Relationship Id="rId2" Type="http://schemas.openxmlformats.org/officeDocument/2006/relationships/hyperlink" Target="https://podminky.urs.cz/item/CS_URS_2024_01/721174042" TargetMode="External" /><Relationship Id="rId3" Type="http://schemas.openxmlformats.org/officeDocument/2006/relationships/hyperlink" Target="https://podminky.urs.cz/item/CS_URS_2024_01/721194103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ALFA-366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Kino Dukla Jihlava klimatizace promítacích sálů a kabiny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Jihlava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10. 6. 2024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Jihlava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Atelier Alfa, spol. s r.o., Jihlava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'ALFA-36601 - D.1.1 - stav...'!J30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'ALFA-36601 - D.1.1 - stav...'!P88</f>
        <v>0</v>
      </c>
      <c r="AV55" s="122">
        <f>'ALFA-36601 - D.1.1 - stav...'!J33</f>
        <v>0</v>
      </c>
      <c r="AW55" s="122">
        <f>'ALFA-36601 - D.1.1 - stav...'!J34</f>
        <v>0</v>
      </c>
      <c r="AX55" s="122">
        <f>'ALFA-36601 - D.1.1 - stav...'!J35</f>
        <v>0</v>
      </c>
      <c r="AY55" s="122">
        <f>'ALFA-36601 - D.1.1 - stav...'!J36</f>
        <v>0</v>
      </c>
      <c r="AZ55" s="122">
        <f>'ALFA-36601 - D.1.1 - stav...'!F33</f>
        <v>0</v>
      </c>
      <c r="BA55" s="122">
        <f>'ALFA-36601 - D.1.1 - stav...'!F34</f>
        <v>0</v>
      </c>
      <c r="BB55" s="122">
        <f>'ALFA-36601 - D.1.1 - stav...'!F35</f>
        <v>0</v>
      </c>
      <c r="BC55" s="122">
        <f>'ALFA-36601 - D.1.1 - stav...'!F36</f>
        <v>0</v>
      </c>
      <c r="BD55" s="124">
        <f>'ALFA-36601 - D.1.1 - stav...'!F37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4.7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'ALFA-36602 - D.1.1 - stav...'!J30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'ALFA-36602 - D.1.1 - stav...'!P82</f>
        <v>0</v>
      </c>
      <c r="AV56" s="122">
        <f>'ALFA-36602 - D.1.1 - stav...'!J33</f>
        <v>0</v>
      </c>
      <c r="AW56" s="122">
        <f>'ALFA-36602 - D.1.1 - stav...'!J34</f>
        <v>0</v>
      </c>
      <c r="AX56" s="122">
        <f>'ALFA-36602 - D.1.1 - stav...'!J35</f>
        <v>0</v>
      </c>
      <c r="AY56" s="122">
        <f>'ALFA-36602 - D.1.1 - stav...'!J36</f>
        <v>0</v>
      </c>
      <c r="AZ56" s="122">
        <f>'ALFA-36602 - D.1.1 - stav...'!F33</f>
        <v>0</v>
      </c>
      <c r="BA56" s="122">
        <f>'ALFA-36602 - D.1.1 - stav...'!F34</f>
        <v>0</v>
      </c>
      <c r="BB56" s="122">
        <f>'ALFA-36602 - D.1.1 - stav...'!F35</f>
        <v>0</v>
      </c>
      <c r="BC56" s="122">
        <f>'ALFA-36602 - D.1.1 - stav...'!F36</f>
        <v>0</v>
      </c>
      <c r="BD56" s="124">
        <f>'ALFA-36602 - D.1.1 - stav...'!F37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24.7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'ALFA-36603 - D.1.2 - ZTI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'ALFA-36603 - D.1.2 - ZTI ...'!P81</f>
        <v>0</v>
      </c>
      <c r="AV57" s="122">
        <f>'ALFA-36603 - D.1.2 - ZTI ...'!J33</f>
        <v>0</v>
      </c>
      <c r="AW57" s="122">
        <f>'ALFA-36603 - D.1.2 - ZTI ...'!J34</f>
        <v>0</v>
      </c>
      <c r="AX57" s="122">
        <f>'ALFA-36603 - D.1.2 - ZTI ...'!J35</f>
        <v>0</v>
      </c>
      <c r="AY57" s="122">
        <f>'ALFA-36603 - D.1.2 - ZTI ...'!J36</f>
        <v>0</v>
      </c>
      <c r="AZ57" s="122">
        <f>'ALFA-36603 - D.1.2 - ZTI ...'!F33</f>
        <v>0</v>
      </c>
      <c r="BA57" s="122">
        <f>'ALFA-36603 - D.1.2 - ZTI ...'!F34</f>
        <v>0</v>
      </c>
      <c r="BB57" s="122">
        <f>'ALFA-36603 - D.1.2 - ZTI ...'!F35</f>
        <v>0</v>
      </c>
      <c r="BC57" s="122">
        <f>'ALFA-36603 - D.1.2 - ZTI ...'!F36</f>
        <v>0</v>
      </c>
      <c r="BD57" s="124">
        <f>'ALFA-36603 - D.1.2 - ZTI 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24.7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'ALFA-36604 - D.1.4 - elek...'!J30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'ALFA-36604 - D.1.4 - elek...'!P83</f>
        <v>0</v>
      </c>
      <c r="AV58" s="122">
        <f>'ALFA-36604 - D.1.4 - elek...'!J33</f>
        <v>0</v>
      </c>
      <c r="AW58" s="122">
        <f>'ALFA-36604 - D.1.4 - elek...'!J34</f>
        <v>0</v>
      </c>
      <c r="AX58" s="122">
        <f>'ALFA-36604 - D.1.4 - elek...'!J35</f>
        <v>0</v>
      </c>
      <c r="AY58" s="122">
        <f>'ALFA-36604 - D.1.4 - elek...'!J36</f>
        <v>0</v>
      </c>
      <c r="AZ58" s="122">
        <f>'ALFA-36604 - D.1.4 - elek...'!F33</f>
        <v>0</v>
      </c>
      <c r="BA58" s="122">
        <f>'ALFA-36604 - D.1.4 - elek...'!F34</f>
        <v>0</v>
      </c>
      <c r="BB58" s="122">
        <f>'ALFA-36604 - D.1.4 - elek...'!F35</f>
        <v>0</v>
      </c>
      <c r="BC58" s="122">
        <f>'ALFA-36604 - D.1.4 - elek...'!F36</f>
        <v>0</v>
      </c>
      <c r="BD58" s="124">
        <f>'ALFA-36604 - D.1.4 - elek...'!F37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24.7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'ALFA-36605 - D.1.5 - klim...'!J30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'ALFA-36605 - D.1.5 - klim...'!P81</f>
        <v>0</v>
      </c>
      <c r="AV59" s="122">
        <f>'ALFA-36605 - D.1.5 - klim...'!J33</f>
        <v>0</v>
      </c>
      <c r="AW59" s="122">
        <f>'ALFA-36605 - D.1.5 - klim...'!J34</f>
        <v>0</v>
      </c>
      <c r="AX59" s="122">
        <f>'ALFA-36605 - D.1.5 - klim...'!J35</f>
        <v>0</v>
      </c>
      <c r="AY59" s="122">
        <f>'ALFA-36605 - D.1.5 - klim...'!J36</f>
        <v>0</v>
      </c>
      <c r="AZ59" s="122">
        <f>'ALFA-36605 - D.1.5 - klim...'!F33</f>
        <v>0</v>
      </c>
      <c r="BA59" s="122">
        <f>'ALFA-36605 - D.1.5 - klim...'!F34</f>
        <v>0</v>
      </c>
      <c r="BB59" s="122">
        <f>'ALFA-36605 - D.1.5 - klim...'!F35</f>
        <v>0</v>
      </c>
      <c r="BC59" s="122">
        <f>'ALFA-36605 - D.1.5 - klim...'!F36</f>
        <v>0</v>
      </c>
      <c r="BD59" s="124">
        <f>'ALFA-36605 - D.1.5 - klim...'!F37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24.7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'ALFA-36606 - vedlejší a o...'!J30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99</v>
      </c>
      <c r="AR60" s="120"/>
      <c r="AS60" s="126">
        <v>0</v>
      </c>
      <c r="AT60" s="127">
        <f>ROUND(SUM(AV60:AW60),2)</f>
        <v>0</v>
      </c>
      <c r="AU60" s="128">
        <f>'ALFA-36606 - vedlejší a o...'!P82</f>
        <v>0</v>
      </c>
      <c r="AV60" s="127">
        <f>'ALFA-36606 - vedlejší a o...'!J33</f>
        <v>0</v>
      </c>
      <c r="AW60" s="127">
        <f>'ALFA-36606 - vedlejší a o...'!J34</f>
        <v>0</v>
      </c>
      <c r="AX60" s="127">
        <f>'ALFA-36606 - vedlejší a o...'!J35</f>
        <v>0</v>
      </c>
      <c r="AY60" s="127">
        <f>'ALFA-36606 - vedlejší a o...'!J36</f>
        <v>0</v>
      </c>
      <c r="AZ60" s="127">
        <f>'ALFA-36606 - vedlejší a o...'!F33</f>
        <v>0</v>
      </c>
      <c r="BA60" s="127">
        <f>'ALFA-36606 - vedlejší a o...'!F34</f>
        <v>0</v>
      </c>
      <c r="BB60" s="127">
        <f>'ALFA-36606 - vedlejší a o...'!F35</f>
        <v>0</v>
      </c>
      <c r="BC60" s="127">
        <f>'ALFA-36606 - vedlejší a o...'!F36</f>
        <v>0</v>
      </c>
      <c r="BD60" s="129">
        <f>'ALFA-36606 - vedlejší a o...'!F37</f>
        <v>0</v>
      </c>
      <c r="BE60" s="7"/>
      <c r="BT60" s="125" t="s">
        <v>82</v>
      </c>
      <c r="BV60" s="125" t="s">
        <v>76</v>
      </c>
      <c r="BW60" s="125" t="s">
        <v>100</v>
      </c>
      <c r="BX60" s="125" t="s">
        <v>5</v>
      </c>
      <c r="CL60" s="125" t="s">
        <v>19</v>
      </c>
      <c r="CM60" s="125" t="s">
        <v>84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DMl7uOqNGSJvthbMJSw/kG4yLIieXYSSoFAevBoQNnOD4xZa/gwyyvGwLB1c4QtFtsyMQlGs/Fa+SqOIXMxIew==" hashValue="z6NfA4S+IBDFr2G8LxStoZkwn1UCWdbXFX5FLf6PT7g10xM0q09b4R0ITs2MBagy1RTIlukYFiVFiUe6hSCN8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LFA-36601 - D.1.1 - stav...'!C2" display="/"/>
    <hyperlink ref="A56" location="'ALFA-36602 - D.1.1 - stav...'!C2" display="/"/>
    <hyperlink ref="A57" location="'ALFA-36603 - D.1.2 - ZTI ...'!C2" display="/"/>
    <hyperlink ref="A58" location="'ALFA-36604 - D.1.4 - elek...'!C2" display="/"/>
    <hyperlink ref="A59" location="'ALFA-36605 - D.1.5 - klim...'!C2" display="/"/>
    <hyperlink ref="A60" location="'ALFA-36606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0" t="s">
        <v>101</v>
      </c>
      <c r="BA2" s="130" t="s">
        <v>101</v>
      </c>
      <c r="BB2" s="130" t="s">
        <v>28</v>
      </c>
      <c r="BC2" s="130" t="s">
        <v>102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103</v>
      </c>
      <c r="BA3" s="130" t="s">
        <v>103</v>
      </c>
      <c r="BB3" s="130" t="s">
        <v>28</v>
      </c>
      <c r="BC3" s="130" t="s">
        <v>104</v>
      </c>
      <c r="BD3" s="130" t="s">
        <v>84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  <c r="AZ4" s="130" t="s">
        <v>106</v>
      </c>
      <c r="BA4" s="130" t="s">
        <v>106</v>
      </c>
      <c r="BB4" s="130" t="s">
        <v>28</v>
      </c>
      <c r="BC4" s="130" t="s">
        <v>107</v>
      </c>
      <c r="BD4" s="130" t="s">
        <v>84</v>
      </c>
    </row>
    <row r="5" s="1" customFormat="1" ht="6.96" customHeight="1">
      <c r="B5" s="22"/>
      <c r="L5" s="22"/>
      <c r="AZ5" s="130" t="s">
        <v>108</v>
      </c>
      <c r="BA5" s="130" t="s">
        <v>108</v>
      </c>
      <c r="BB5" s="130" t="s">
        <v>28</v>
      </c>
      <c r="BC5" s="130" t="s">
        <v>109</v>
      </c>
      <c r="BD5" s="130" t="s">
        <v>84</v>
      </c>
    </row>
    <row r="6" s="1" customFormat="1" ht="12" customHeight="1">
      <c r="B6" s="22"/>
      <c r="D6" s="135" t="s">
        <v>16</v>
      </c>
      <c r="L6" s="22"/>
      <c r="AZ6" s="130" t="s">
        <v>110</v>
      </c>
      <c r="BA6" s="130" t="s">
        <v>110</v>
      </c>
      <c r="BB6" s="130" t="s">
        <v>28</v>
      </c>
      <c r="BC6" s="130" t="s">
        <v>111</v>
      </c>
      <c r="BD6" s="130" t="s">
        <v>84</v>
      </c>
    </row>
    <row r="7" s="1" customFormat="1" ht="16.5" customHeight="1">
      <c r="B7" s="22"/>
      <c r="E7" s="136" t="str">
        <f>'Rekapitulace stavby'!K6</f>
        <v>Kino Dukla Jihlava klimatizace promítacích sálů a kabiny</v>
      </c>
      <c r="F7" s="135"/>
      <c r="G7" s="135"/>
      <c r="H7" s="135"/>
      <c r="L7" s="22"/>
      <c r="AZ7" s="130" t="s">
        <v>112</v>
      </c>
      <c r="BA7" s="130" t="s">
        <v>112</v>
      </c>
      <c r="BB7" s="130" t="s">
        <v>28</v>
      </c>
      <c r="BC7" s="130" t="s">
        <v>113</v>
      </c>
      <c r="BD7" s="130" t="s">
        <v>84</v>
      </c>
    </row>
    <row r="8" s="2" customFormat="1" ht="12" customHeight="1">
      <c r="A8" s="40"/>
      <c r="B8" s="46"/>
      <c r="C8" s="40"/>
      <c r="D8" s="135" t="s">
        <v>114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115</v>
      </c>
      <c r="BA8" s="130" t="s">
        <v>115</v>
      </c>
      <c r="BB8" s="130" t="s">
        <v>28</v>
      </c>
      <c r="BC8" s="130" t="s">
        <v>116</v>
      </c>
      <c r="BD8" s="130" t="s">
        <v>84</v>
      </c>
    </row>
    <row r="9" s="2" customFormat="1" ht="16.5" customHeight="1">
      <c r="A9" s="40"/>
      <c r="B9" s="46"/>
      <c r="C9" s="40"/>
      <c r="D9" s="40"/>
      <c r="E9" s="138" t="s">
        <v>117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118</v>
      </c>
      <c r="BA9" s="130" t="s">
        <v>118</v>
      </c>
      <c r="BB9" s="130" t="s">
        <v>28</v>
      </c>
      <c r="BC9" s="130" t="s">
        <v>111</v>
      </c>
      <c r="BD9" s="130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119</v>
      </c>
      <c r="BA10" s="130" t="s">
        <v>119</v>
      </c>
      <c r="BB10" s="130" t="s">
        <v>28</v>
      </c>
      <c r="BC10" s="130" t="s">
        <v>120</v>
      </c>
      <c r="BD10" s="130" t="s">
        <v>84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121</v>
      </c>
      <c r="BA11" s="130" t="s">
        <v>121</v>
      </c>
      <c r="BB11" s="130" t="s">
        <v>28</v>
      </c>
      <c r="BC11" s="130" t="s">
        <v>122</v>
      </c>
      <c r="BD11" s="130" t="s">
        <v>84</v>
      </c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10. 6. 2024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8.5" customHeight="1">
      <c r="A27" s="141"/>
      <c r="B27" s="142"/>
      <c r="C27" s="141"/>
      <c r="D27" s="141"/>
      <c r="E27" s="143" t="s">
        <v>123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ROUND(J88,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ROUND((SUM(BE88:BE318)),  2)</f>
        <v>0</v>
      </c>
      <c r="G33" s="40"/>
      <c r="H33" s="40"/>
      <c r="I33" s="151">
        <v>0.20999999999999999</v>
      </c>
      <c r="J33" s="150">
        <f>ROUND(((SUM(BE88:BE318))*I33),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ROUND((SUM(BF88:BF318)),  2)</f>
        <v>0</v>
      </c>
      <c r="G34" s="40"/>
      <c r="H34" s="40"/>
      <c r="I34" s="151">
        <v>0.12</v>
      </c>
      <c r="J34" s="150">
        <f>ROUND(((SUM(BF88:BF318))*I34),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ROUND((SUM(BG88:BG318)),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ROUND((SUM(BH88:BH318)),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ROUND((SUM(BI88:BI318)),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Kino Dukla Jihlava klimatizace promítacích sálů a kabiny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ALFA-36601 - D.1.1 - stav.- konstr. řešení - oprava věže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Jihlava</v>
      </c>
      <c r="G52" s="42"/>
      <c r="H52" s="42"/>
      <c r="I52" s="34" t="s">
        <v>24</v>
      </c>
      <c r="J52" s="74" t="str">
        <f>IF(J12="","",J12)</f>
        <v>10. 6. 2024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Jihlava</v>
      </c>
      <c r="G54" s="42"/>
      <c r="H54" s="42"/>
      <c r="I54" s="34" t="s">
        <v>33</v>
      </c>
      <c r="J54" s="38" t="str">
        <f>E21</f>
        <v>Atelier Alfa, spol. s r.o., Jihlava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130</v>
      </c>
      <c r="E62" s="171"/>
      <c r="F62" s="171"/>
      <c r="G62" s="171"/>
      <c r="H62" s="171"/>
      <c r="I62" s="171"/>
      <c r="J62" s="172">
        <f>J115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131</v>
      </c>
      <c r="E63" s="171"/>
      <c r="F63" s="171"/>
      <c r="G63" s="171"/>
      <c r="H63" s="171"/>
      <c r="I63" s="171"/>
      <c r="J63" s="172">
        <f>J125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133</v>
      </c>
      <c r="E65" s="177"/>
      <c r="F65" s="177"/>
      <c r="G65" s="177"/>
      <c r="H65" s="177"/>
      <c r="I65" s="177"/>
      <c r="J65" s="178">
        <f>J161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J233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J267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136</v>
      </c>
      <c r="E68" s="177"/>
      <c r="F68" s="177"/>
      <c r="G68" s="177"/>
      <c r="H68" s="177"/>
      <c r="I68" s="177"/>
      <c r="J68" s="178">
        <f>J288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137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3" t="str">
        <f>E7</f>
        <v>Kino Dukla Jihlava klimatizace promítacích sálů a kabiny</v>
      </c>
      <c r="F78" s="34"/>
      <c r="G78" s="34"/>
      <c r="H78" s="34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114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ALFA-36601 - D.1.1 - stav.- konstr. řešení - oprava věže</v>
      </c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2"/>
      <c r="E82" s="42"/>
      <c r="F82" s="29" t="str">
        <f>F12</f>
        <v>Jihlava</v>
      </c>
      <c r="G82" s="42"/>
      <c r="H82" s="42"/>
      <c r="I82" s="34" t="s">
        <v>24</v>
      </c>
      <c r="J82" s="74" t="str">
        <f>IF(J12="","",J12)</f>
        <v>10. 6. 2024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26</v>
      </c>
      <c r="D84" s="42"/>
      <c r="E84" s="42"/>
      <c r="F84" s="29" t="str">
        <f>E15</f>
        <v>Statutární město Jihlava</v>
      </c>
      <c r="G84" s="42"/>
      <c r="H84" s="42"/>
      <c r="I84" s="34" t="s">
        <v>33</v>
      </c>
      <c r="J84" s="38" t="str">
        <f>E21</f>
        <v>Atelier Alfa, spol. s r.o., Jihlava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 xml:space="preserve"> 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0"/>
      <c r="B87" s="181"/>
      <c r="C87" s="182" t="s">
        <v>138</v>
      </c>
      <c r="D87" s="183" t="s">
        <v>59</v>
      </c>
      <c r="E87" s="183" t="s">
        <v>55</v>
      </c>
      <c r="F87" s="183" t="s">
        <v>56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4" t="s">
        <v>28</v>
      </c>
      <c r="N87" s="95" t="s">
        <v>44</v>
      </c>
      <c r="O87" s="95" t="s">
        <v>143</v>
      </c>
      <c r="P87" s="95" t="s">
        <v>144</v>
      </c>
      <c r="Q87" s="95" t="s">
        <v>145</v>
      </c>
      <c r="R87" s="95" t="s">
        <v>146</v>
      </c>
      <c r="S87" s="95" t="s">
        <v>147</v>
      </c>
      <c r="T87" s="96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0"/>
      <c r="B88" s="41"/>
      <c r="C88" s="101" t="s">
        <v>149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P89+P115+P125</f>
        <v>0</v>
      </c>
      <c r="Q88" s="98"/>
      <c r="R88" s="188">
        <f>R89+R115+R125</f>
        <v>1.69857046</v>
      </c>
      <c r="S88" s="98"/>
      <c r="T88" s="189">
        <f>T89+T115+T125</f>
        <v>2.02062936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127</v>
      </c>
      <c r="BK88" s="190">
        <f>BK89+BK115+BK125</f>
        <v>0</v>
      </c>
    </row>
    <row r="89" s="12" customFormat="1" ht="25.92" customHeight="1">
      <c r="A89" s="12"/>
      <c r="B89" s="191"/>
      <c r="C89" s="192"/>
      <c r="D89" s="193" t="s">
        <v>73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P90+SUM(P91:P94)</f>
        <v>0</v>
      </c>
      <c r="Q89" s="199"/>
      <c r="R89" s="200">
        <f>R90+SUM(R91:R94)</f>
        <v>0</v>
      </c>
      <c r="S89" s="199"/>
      <c r="T89" s="201">
        <f>T90+SUM(T91:T94)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73</v>
      </c>
      <c r="AU89" s="203" t="s">
        <v>74</v>
      </c>
      <c r="AY89" s="202" t="s">
        <v>152</v>
      </c>
      <c r="BK89" s="204">
        <f>BK90+SUM(BK91:BK94)</f>
        <v>0</v>
      </c>
    </row>
    <row r="90" s="2" customFormat="1" ht="16.5" customHeight="1">
      <c r="A90" s="40"/>
      <c r="B90" s="41"/>
      <c r="C90" s="205" t="s">
        <v>82</v>
      </c>
      <c r="D90" s="205" t="s">
        <v>153</v>
      </c>
      <c r="E90" s="206" t="s">
        <v>154</v>
      </c>
      <c r="F90" s="207" t="s">
        <v>155</v>
      </c>
      <c r="G90" s="208" t="s">
        <v>156</v>
      </c>
      <c r="H90" s="209">
        <v>16</v>
      </c>
      <c r="I90" s="210"/>
      <c r="J90" s="211">
        <f>ROUND(I90*H90,2)</f>
        <v>0</v>
      </c>
      <c r="K90" s="207" t="s">
        <v>28</v>
      </c>
      <c r="L90" s="46"/>
      <c r="M90" s="212" t="s">
        <v>28</v>
      </c>
      <c r="N90" s="213" t="s">
        <v>45</v>
      </c>
      <c r="O90" s="86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6" t="s">
        <v>157</v>
      </c>
      <c r="AT90" s="216" t="s">
        <v>153</v>
      </c>
      <c r="AU90" s="216" t="s">
        <v>82</v>
      </c>
      <c r="AY90" s="19" t="s">
        <v>152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9" t="s">
        <v>82</v>
      </c>
      <c r="BK90" s="217">
        <f>ROUND(I90*H90,2)</f>
        <v>0</v>
      </c>
      <c r="BL90" s="19" t="s">
        <v>157</v>
      </c>
      <c r="BM90" s="216" t="s">
        <v>158</v>
      </c>
    </row>
    <row r="91" s="13" customFormat="1">
      <c r="A91" s="13"/>
      <c r="B91" s="218"/>
      <c r="C91" s="219"/>
      <c r="D91" s="220" t="s">
        <v>159</v>
      </c>
      <c r="E91" s="221" t="s">
        <v>28</v>
      </c>
      <c r="F91" s="222" t="s">
        <v>160</v>
      </c>
      <c r="G91" s="219"/>
      <c r="H91" s="221" t="s">
        <v>28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159</v>
      </c>
      <c r="AU91" s="228" t="s">
        <v>82</v>
      </c>
      <c r="AV91" s="13" t="s">
        <v>82</v>
      </c>
      <c r="AW91" s="13" t="s">
        <v>35</v>
      </c>
      <c r="AX91" s="13" t="s">
        <v>74</v>
      </c>
      <c r="AY91" s="228" t="s">
        <v>152</v>
      </c>
    </row>
    <row r="92" s="13" customFormat="1">
      <c r="A92" s="13"/>
      <c r="B92" s="218"/>
      <c r="C92" s="219"/>
      <c r="D92" s="220" t="s">
        <v>159</v>
      </c>
      <c r="E92" s="221" t="s">
        <v>28</v>
      </c>
      <c r="F92" s="222" t="s">
        <v>161</v>
      </c>
      <c r="G92" s="219"/>
      <c r="H92" s="221" t="s">
        <v>28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159</v>
      </c>
      <c r="AU92" s="228" t="s">
        <v>82</v>
      </c>
      <c r="AV92" s="13" t="s">
        <v>82</v>
      </c>
      <c r="AW92" s="13" t="s">
        <v>35</v>
      </c>
      <c r="AX92" s="13" t="s">
        <v>74</v>
      </c>
      <c r="AY92" s="228" t="s">
        <v>152</v>
      </c>
    </row>
    <row r="93" s="14" customFormat="1">
      <c r="A93" s="14"/>
      <c r="B93" s="229"/>
      <c r="C93" s="230"/>
      <c r="D93" s="220" t="s">
        <v>159</v>
      </c>
      <c r="E93" s="231" t="s">
        <v>28</v>
      </c>
      <c r="F93" s="232" t="s">
        <v>162</v>
      </c>
      <c r="G93" s="230"/>
      <c r="H93" s="233">
        <v>16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159</v>
      </c>
      <c r="AU93" s="239" t="s">
        <v>82</v>
      </c>
      <c r="AV93" s="14" t="s">
        <v>84</v>
      </c>
      <c r="AW93" s="14" t="s">
        <v>35</v>
      </c>
      <c r="AX93" s="14" t="s">
        <v>82</v>
      </c>
      <c r="AY93" s="239" t="s">
        <v>152</v>
      </c>
    </row>
    <row r="94" s="12" customFormat="1" ht="22.8" customHeight="1">
      <c r="A94" s="12"/>
      <c r="B94" s="191"/>
      <c r="C94" s="192"/>
      <c r="D94" s="193" t="s">
        <v>73</v>
      </c>
      <c r="E94" s="240" t="s">
        <v>163</v>
      </c>
      <c r="F94" s="240" t="s">
        <v>164</v>
      </c>
      <c r="G94" s="192"/>
      <c r="H94" s="192"/>
      <c r="I94" s="195"/>
      <c r="J94" s="241">
        <f>BK94</f>
        <v>0</v>
      </c>
      <c r="K94" s="192"/>
      <c r="L94" s="197"/>
      <c r="M94" s="198"/>
      <c r="N94" s="199"/>
      <c r="O94" s="199"/>
      <c r="P94" s="200">
        <f>SUM(P95:P114)</f>
        <v>0</v>
      </c>
      <c r="Q94" s="199"/>
      <c r="R94" s="200">
        <f>SUM(R95:R114)</f>
        <v>0</v>
      </c>
      <c r="S94" s="199"/>
      <c r="T94" s="201">
        <f>SUM(T95:T114)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82</v>
      </c>
      <c r="AT94" s="203" t="s">
        <v>73</v>
      </c>
      <c r="AU94" s="203" t="s">
        <v>82</v>
      </c>
      <c r="AY94" s="202" t="s">
        <v>152</v>
      </c>
      <c r="BK94" s="204">
        <f>SUM(BK95:BK114)</f>
        <v>0</v>
      </c>
    </row>
    <row r="95" s="2" customFormat="1" ht="37.8" customHeight="1">
      <c r="A95" s="40"/>
      <c r="B95" s="41"/>
      <c r="C95" s="205" t="s">
        <v>84</v>
      </c>
      <c r="D95" s="205" t="s">
        <v>153</v>
      </c>
      <c r="E95" s="206" t="s">
        <v>165</v>
      </c>
      <c r="F95" s="207" t="s">
        <v>166</v>
      </c>
      <c r="G95" s="208" t="s">
        <v>167</v>
      </c>
      <c r="H95" s="209">
        <v>8</v>
      </c>
      <c r="I95" s="210"/>
      <c r="J95" s="211">
        <f>ROUND(I95*H95,2)</f>
        <v>0</v>
      </c>
      <c r="K95" s="207" t="s">
        <v>28</v>
      </c>
      <c r="L95" s="46"/>
      <c r="M95" s="212" t="s">
        <v>28</v>
      </c>
      <c r="N95" s="213" t="s">
        <v>45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157</v>
      </c>
      <c r="AT95" s="216" t="s">
        <v>153</v>
      </c>
      <c r="AU95" s="216" t="s">
        <v>84</v>
      </c>
      <c r="AY95" s="19" t="s">
        <v>152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82</v>
      </c>
      <c r="BK95" s="217">
        <f>ROUND(I95*H95,2)</f>
        <v>0</v>
      </c>
      <c r="BL95" s="19" t="s">
        <v>157</v>
      </c>
      <c r="BM95" s="216" t="s">
        <v>168</v>
      </c>
    </row>
    <row r="96" s="13" customFormat="1">
      <c r="A96" s="13"/>
      <c r="B96" s="218"/>
      <c r="C96" s="219"/>
      <c r="D96" s="220" t="s">
        <v>159</v>
      </c>
      <c r="E96" s="221" t="s">
        <v>28</v>
      </c>
      <c r="F96" s="222" t="s">
        <v>160</v>
      </c>
      <c r="G96" s="219"/>
      <c r="H96" s="221" t="s">
        <v>28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159</v>
      </c>
      <c r="AU96" s="228" t="s">
        <v>84</v>
      </c>
      <c r="AV96" s="13" t="s">
        <v>82</v>
      </c>
      <c r="AW96" s="13" t="s">
        <v>35</v>
      </c>
      <c r="AX96" s="13" t="s">
        <v>74</v>
      </c>
      <c r="AY96" s="228" t="s">
        <v>152</v>
      </c>
    </row>
    <row r="97" s="13" customFormat="1">
      <c r="A97" s="13"/>
      <c r="B97" s="218"/>
      <c r="C97" s="219"/>
      <c r="D97" s="220" t="s">
        <v>159</v>
      </c>
      <c r="E97" s="221" t="s">
        <v>28</v>
      </c>
      <c r="F97" s="222" t="s">
        <v>161</v>
      </c>
      <c r="G97" s="219"/>
      <c r="H97" s="221" t="s">
        <v>28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159</v>
      </c>
      <c r="AU97" s="228" t="s">
        <v>84</v>
      </c>
      <c r="AV97" s="13" t="s">
        <v>82</v>
      </c>
      <c r="AW97" s="13" t="s">
        <v>35</v>
      </c>
      <c r="AX97" s="13" t="s">
        <v>74</v>
      </c>
      <c r="AY97" s="228" t="s">
        <v>152</v>
      </c>
    </row>
    <row r="98" s="14" customFormat="1">
      <c r="A98" s="14"/>
      <c r="B98" s="229"/>
      <c r="C98" s="230"/>
      <c r="D98" s="220" t="s">
        <v>159</v>
      </c>
      <c r="E98" s="231" t="s">
        <v>28</v>
      </c>
      <c r="F98" s="232" t="s">
        <v>104</v>
      </c>
      <c r="G98" s="230"/>
      <c r="H98" s="233">
        <v>8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159</v>
      </c>
      <c r="AU98" s="239" t="s">
        <v>84</v>
      </c>
      <c r="AV98" s="14" t="s">
        <v>84</v>
      </c>
      <c r="AW98" s="14" t="s">
        <v>35</v>
      </c>
      <c r="AX98" s="14" t="s">
        <v>82</v>
      </c>
      <c r="AY98" s="239" t="s">
        <v>152</v>
      </c>
    </row>
    <row r="99" s="2" customFormat="1" ht="24.15" customHeight="1">
      <c r="A99" s="40"/>
      <c r="B99" s="41"/>
      <c r="C99" s="205" t="s">
        <v>169</v>
      </c>
      <c r="D99" s="205" t="s">
        <v>153</v>
      </c>
      <c r="E99" s="206" t="s">
        <v>170</v>
      </c>
      <c r="F99" s="207" t="s">
        <v>171</v>
      </c>
      <c r="G99" s="208" t="s">
        <v>172</v>
      </c>
      <c r="H99" s="209">
        <v>1</v>
      </c>
      <c r="I99" s="210"/>
      <c r="J99" s="211">
        <f>ROUND(I99*H99,2)</f>
        <v>0</v>
      </c>
      <c r="K99" s="207" t="s">
        <v>28</v>
      </c>
      <c r="L99" s="46"/>
      <c r="M99" s="212" t="s">
        <v>28</v>
      </c>
      <c r="N99" s="213" t="s">
        <v>45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157</v>
      </c>
      <c r="AT99" s="216" t="s">
        <v>153</v>
      </c>
      <c r="AU99" s="216" t="s">
        <v>84</v>
      </c>
      <c r="AY99" s="19" t="s">
        <v>152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82</v>
      </c>
      <c r="BK99" s="217">
        <f>ROUND(I99*H99,2)</f>
        <v>0</v>
      </c>
      <c r="BL99" s="19" t="s">
        <v>157</v>
      </c>
      <c r="BM99" s="216" t="s">
        <v>173</v>
      </c>
    </row>
    <row r="100" s="13" customFormat="1">
      <c r="A100" s="13"/>
      <c r="B100" s="218"/>
      <c r="C100" s="219"/>
      <c r="D100" s="220" t="s">
        <v>159</v>
      </c>
      <c r="E100" s="221" t="s">
        <v>28</v>
      </c>
      <c r="F100" s="222" t="s">
        <v>160</v>
      </c>
      <c r="G100" s="219"/>
      <c r="H100" s="221" t="s">
        <v>28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159</v>
      </c>
      <c r="AU100" s="228" t="s">
        <v>84</v>
      </c>
      <c r="AV100" s="13" t="s">
        <v>82</v>
      </c>
      <c r="AW100" s="13" t="s">
        <v>35</v>
      </c>
      <c r="AX100" s="13" t="s">
        <v>74</v>
      </c>
      <c r="AY100" s="228" t="s">
        <v>152</v>
      </c>
    </row>
    <row r="101" s="13" customFormat="1">
      <c r="A101" s="13"/>
      <c r="B101" s="218"/>
      <c r="C101" s="219"/>
      <c r="D101" s="220" t="s">
        <v>159</v>
      </c>
      <c r="E101" s="221" t="s">
        <v>28</v>
      </c>
      <c r="F101" s="222" t="s">
        <v>161</v>
      </c>
      <c r="G101" s="219"/>
      <c r="H101" s="221" t="s">
        <v>28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159</v>
      </c>
      <c r="AU101" s="228" t="s">
        <v>84</v>
      </c>
      <c r="AV101" s="13" t="s">
        <v>82</v>
      </c>
      <c r="AW101" s="13" t="s">
        <v>35</v>
      </c>
      <c r="AX101" s="13" t="s">
        <v>74</v>
      </c>
      <c r="AY101" s="228" t="s">
        <v>152</v>
      </c>
    </row>
    <row r="102" s="14" customFormat="1">
      <c r="A102" s="14"/>
      <c r="B102" s="229"/>
      <c r="C102" s="230"/>
      <c r="D102" s="220" t="s">
        <v>159</v>
      </c>
      <c r="E102" s="231" t="s">
        <v>28</v>
      </c>
      <c r="F102" s="232" t="s">
        <v>82</v>
      </c>
      <c r="G102" s="230"/>
      <c r="H102" s="233">
        <v>1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159</v>
      </c>
      <c r="AU102" s="239" t="s">
        <v>84</v>
      </c>
      <c r="AV102" s="14" t="s">
        <v>84</v>
      </c>
      <c r="AW102" s="14" t="s">
        <v>35</v>
      </c>
      <c r="AX102" s="14" t="s">
        <v>82</v>
      </c>
      <c r="AY102" s="239" t="s">
        <v>152</v>
      </c>
    </row>
    <row r="103" s="2" customFormat="1" ht="37.8" customHeight="1">
      <c r="A103" s="40"/>
      <c r="B103" s="41"/>
      <c r="C103" s="205" t="s">
        <v>157</v>
      </c>
      <c r="D103" s="205" t="s">
        <v>153</v>
      </c>
      <c r="E103" s="206" t="s">
        <v>174</v>
      </c>
      <c r="F103" s="207" t="s">
        <v>175</v>
      </c>
      <c r="G103" s="208" t="s">
        <v>172</v>
      </c>
      <c r="H103" s="209">
        <v>1</v>
      </c>
      <c r="I103" s="210"/>
      <c r="J103" s="211">
        <f>ROUND(I103*H103,2)</f>
        <v>0</v>
      </c>
      <c r="K103" s="207" t="s">
        <v>28</v>
      </c>
      <c r="L103" s="46"/>
      <c r="M103" s="212" t="s">
        <v>28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157</v>
      </c>
      <c r="AT103" s="216" t="s">
        <v>153</v>
      </c>
      <c r="AU103" s="216" t="s">
        <v>84</v>
      </c>
      <c r="AY103" s="19" t="s">
        <v>152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157</v>
      </c>
      <c r="BM103" s="216" t="s">
        <v>176</v>
      </c>
    </row>
    <row r="104" s="13" customFormat="1">
      <c r="A104" s="13"/>
      <c r="B104" s="218"/>
      <c r="C104" s="219"/>
      <c r="D104" s="220" t="s">
        <v>159</v>
      </c>
      <c r="E104" s="221" t="s">
        <v>28</v>
      </c>
      <c r="F104" s="222" t="s">
        <v>160</v>
      </c>
      <c r="G104" s="219"/>
      <c r="H104" s="221" t="s">
        <v>28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159</v>
      </c>
      <c r="AU104" s="228" t="s">
        <v>84</v>
      </c>
      <c r="AV104" s="13" t="s">
        <v>82</v>
      </c>
      <c r="AW104" s="13" t="s">
        <v>35</v>
      </c>
      <c r="AX104" s="13" t="s">
        <v>74</v>
      </c>
      <c r="AY104" s="228" t="s">
        <v>152</v>
      </c>
    </row>
    <row r="105" s="13" customFormat="1">
      <c r="A105" s="13"/>
      <c r="B105" s="218"/>
      <c r="C105" s="219"/>
      <c r="D105" s="220" t="s">
        <v>159</v>
      </c>
      <c r="E105" s="221" t="s">
        <v>28</v>
      </c>
      <c r="F105" s="222" t="s">
        <v>161</v>
      </c>
      <c r="G105" s="219"/>
      <c r="H105" s="221" t="s">
        <v>28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159</v>
      </c>
      <c r="AU105" s="228" t="s">
        <v>84</v>
      </c>
      <c r="AV105" s="13" t="s">
        <v>82</v>
      </c>
      <c r="AW105" s="13" t="s">
        <v>35</v>
      </c>
      <c r="AX105" s="13" t="s">
        <v>74</v>
      </c>
      <c r="AY105" s="228" t="s">
        <v>152</v>
      </c>
    </row>
    <row r="106" s="14" customFormat="1">
      <c r="A106" s="14"/>
      <c r="B106" s="229"/>
      <c r="C106" s="230"/>
      <c r="D106" s="220" t="s">
        <v>159</v>
      </c>
      <c r="E106" s="231" t="s">
        <v>28</v>
      </c>
      <c r="F106" s="232" t="s">
        <v>82</v>
      </c>
      <c r="G106" s="230"/>
      <c r="H106" s="233">
        <v>1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159</v>
      </c>
      <c r="AU106" s="239" t="s">
        <v>84</v>
      </c>
      <c r="AV106" s="14" t="s">
        <v>84</v>
      </c>
      <c r="AW106" s="14" t="s">
        <v>35</v>
      </c>
      <c r="AX106" s="14" t="s">
        <v>82</v>
      </c>
      <c r="AY106" s="239" t="s">
        <v>152</v>
      </c>
    </row>
    <row r="107" s="2" customFormat="1" ht="44.25" customHeight="1">
      <c r="A107" s="40"/>
      <c r="B107" s="41"/>
      <c r="C107" s="205" t="s">
        <v>177</v>
      </c>
      <c r="D107" s="205" t="s">
        <v>153</v>
      </c>
      <c r="E107" s="206" t="s">
        <v>178</v>
      </c>
      <c r="F107" s="207" t="s">
        <v>179</v>
      </c>
      <c r="G107" s="208" t="s">
        <v>172</v>
      </c>
      <c r="H107" s="209">
        <v>1</v>
      </c>
      <c r="I107" s="210"/>
      <c r="J107" s="211">
        <f>ROUND(I107*H107,2)</f>
        <v>0</v>
      </c>
      <c r="K107" s="207" t="s">
        <v>28</v>
      </c>
      <c r="L107" s="46"/>
      <c r="M107" s="212" t="s">
        <v>28</v>
      </c>
      <c r="N107" s="213" t="s">
        <v>45</v>
      </c>
      <c r="O107" s="86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6" t="s">
        <v>157</v>
      </c>
      <c r="AT107" s="216" t="s">
        <v>153</v>
      </c>
      <c r="AU107" s="216" t="s">
        <v>84</v>
      </c>
      <c r="AY107" s="19" t="s">
        <v>152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9" t="s">
        <v>82</v>
      </c>
      <c r="BK107" s="217">
        <f>ROUND(I107*H107,2)</f>
        <v>0</v>
      </c>
      <c r="BL107" s="19" t="s">
        <v>157</v>
      </c>
      <c r="BM107" s="216" t="s">
        <v>180</v>
      </c>
    </row>
    <row r="108" s="13" customFormat="1">
      <c r="A108" s="13"/>
      <c r="B108" s="218"/>
      <c r="C108" s="219"/>
      <c r="D108" s="220" t="s">
        <v>159</v>
      </c>
      <c r="E108" s="221" t="s">
        <v>28</v>
      </c>
      <c r="F108" s="222" t="s">
        <v>160</v>
      </c>
      <c r="G108" s="219"/>
      <c r="H108" s="221" t="s">
        <v>28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159</v>
      </c>
      <c r="AU108" s="228" t="s">
        <v>84</v>
      </c>
      <c r="AV108" s="13" t="s">
        <v>82</v>
      </c>
      <c r="AW108" s="13" t="s">
        <v>35</v>
      </c>
      <c r="AX108" s="13" t="s">
        <v>74</v>
      </c>
      <c r="AY108" s="228" t="s">
        <v>152</v>
      </c>
    </row>
    <row r="109" s="13" customFormat="1">
      <c r="A109" s="13"/>
      <c r="B109" s="218"/>
      <c r="C109" s="219"/>
      <c r="D109" s="220" t="s">
        <v>159</v>
      </c>
      <c r="E109" s="221" t="s">
        <v>28</v>
      </c>
      <c r="F109" s="222" t="s">
        <v>161</v>
      </c>
      <c r="G109" s="219"/>
      <c r="H109" s="221" t="s">
        <v>28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159</v>
      </c>
      <c r="AU109" s="228" t="s">
        <v>84</v>
      </c>
      <c r="AV109" s="13" t="s">
        <v>82</v>
      </c>
      <c r="AW109" s="13" t="s">
        <v>35</v>
      </c>
      <c r="AX109" s="13" t="s">
        <v>74</v>
      </c>
      <c r="AY109" s="228" t="s">
        <v>152</v>
      </c>
    </row>
    <row r="110" s="14" customFormat="1">
      <c r="A110" s="14"/>
      <c r="B110" s="229"/>
      <c r="C110" s="230"/>
      <c r="D110" s="220" t="s">
        <v>159</v>
      </c>
      <c r="E110" s="231" t="s">
        <v>28</v>
      </c>
      <c r="F110" s="232" t="s">
        <v>82</v>
      </c>
      <c r="G110" s="230"/>
      <c r="H110" s="233">
        <v>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159</v>
      </c>
      <c r="AU110" s="239" t="s">
        <v>84</v>
      </c>
      <c r="AV110" s="14" t="s">
        <v>84</v>
      </c>
      <c r="AW110" s="14" t="s">
        <v>35</v>
      </c>
      <c r="AX110" s="14" t="s">
        <v>82</v>
      </c>
      <c r="AY110" s="239" t="s">
        <v>152</v>
      </c>
    </row>
    <row r="111" s="2" customFormat="1" ht="33" customHeight="1">
      <c r="A111" s="40"/>
      <c r="B111" s="41"/>
      <c r="C111" s="205" t="s">
        <v>181</v>
      </c>
      <c r="D111" s="205" t="s">
        <v>153</v>
      </c>
      <c r="E111" s="206" t="s">
        <v>182</v>
      </c>
      <c r="F111" s="207" t="s">
        <v>183</v>
      </c>
      <c r="G111" s="208" t="s">
        <v>172</v>
      </c>
      <c r="H111" s="209">
        <v>1</v>
      </c>
      <c r="I111" s="210"/>
      <c r="J111" s="211">
        <f>ROUND(I111*H111,2)</f>
        <v>0</v>
      </c>
      <c r="K111" s="207" t="s">
        <v>28</v>
      </c>
      <c r="L111" s="46"/>
      <c r="M111" s="212" t="s">
        <v>28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157</v>
      </c>
      <c r="AT111" s="216" t="s">
        <v>153</v>
      </c>
      <c r="AU111" s="216" t="s">
        <v>84</v>
      </c>
      <c r="AY111" s="19" t="s">
        <v>152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157</v>
      </c>
      <c r="BM111" s="216" t="s">
        <v>184</v>
      </c>
    </row>
    <row r="112" s="13" customFormat="1">
      <c r="A112" s="13"/>
      <c r="B112" s="218"/>
      <c r="C112" s="219"/>
      <c r="D112" s="220" t="s">
        <v>159</v>
      </c>
      <c r="E112" s="221" t="s">
        <v>28</v>
      </c>
      <c r="F112" s="222" t="s">
        <v>160</v>
      </c>
      <c r="G112" s="219"/>
      <c r="H112" s="221" t="s">
        <v>28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159</v>
      </c>
      <c r="AU112" s="228" t="s">
        <v>84</v>
      </c>
      <c r="AV112" s="13" t="s">
        <v>82</v>
      </c>
      <c r="AW112" s="13" t="s">
        <v>35</v>
      </c>
      <c r="AX112" s="13" t="s">
        <v>74</v>
      </c>
      <c r="AY112" s="228" t="s">
        <v>152</v>
      </c>
    </row>
    <row r="113" s="13" customFormat="1">
      <c r="A113" s="13"/>
      <c r="B113" s="218"/>
      <c r="C113" s="219"/>
      <c r="D113" s="220" t="s">
        <v>159</v>
      </c>
      <c r="E113" s="221" t="s">
        <v>28</v>
      </c>
      <c r="F113" s="222" t="s">
        <v>161</v>
      </c>
      <c r="G113" s="219"/>
      <c r="H113" s="221" t="s">
        <v>28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159</v>
      </c>
      <c r="AU113" s="228" t="s">
        <v>84</v>
      </c>
      <c r="AV113" s="13" t="s">
        <v>82</v>
      </c>
      <c r="AW113" s="13" t="s">
        <v>35</v>
      </c>
      <c r="AX113" s="13" t="s">
        <v>74</v>
      </c>
      <c r="AY113" s="228" t="s">
        <v>152</v>
      </c>
    </row>
    <row r="114" s="14" customFormat="1">
      <c r="A114" s="14"/>
      <c r="B114" s="229"/>
      <c r="C114" s="230"/>
      <c r="D114" s="220" t="s">
        <v>159</v>
      </c>
      <c r="E114" s="231" t="s">
        <v>28</v>
      </c>
      <c r="F114" s="232" t="s">
        <v>82</v>
      </c>
      <c r="G114" s="230"/>
      <c r="H114" s="233">
        <v>1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159</v>
      </c>
      <c r="AU114" s="239" t="s">
        <v>84</v>
      </c>
      <c r="AV114" s="14" t="s">
        <v>84</v>
      </c>
      <c r="AW114" s="14" t="s">
        <v>35</v>
      </c>
      <c r="AX114" s="14" t="s">
        <v>82</v>
      </c>
      <c r="AY114" s="239" t="s">
        <v>152</v>
      </c>
    </row>
    <row r="115" s="12" customFormat="1" ht="25.92" customHeight="1">
      <c r="A115" s="12"/>
      <c r="B115" s="191"/>
      <c r="C115" s="192"/>
      <c r="D115" s="193" t="s">
        <v>73</v>
      </c>
      <c r="E115" s="194" t="s">
        <v>185</v>
      </c>
      <c r="F115" s="194" t="s">
        <v>186</v>
      </c>
      <c r="G115" s="192"/>
      <c r="H115" s="192"/>
      <c r="I115" s="195"/>
      <c r="J115" s="196">
        <f>BK115</f>
        <v>0</v>
      </c>
      <c r="K115" s="192"/>
      <c r="L115" s="197"/>
      <c r="M115" s="198"/>
      <c r="N115" s="199"/>
      <c r="O115" s="199"/>
      <c r="P115" s="200">
        <f>SUM(P116:P124)</f>
        <v>0</v>
      </c>
      <c r="Q115" s="199"/>
      <c r="R115" s="200">
        <f>SUM(R116:R124)</f>
        <v>0</v>
      </c>
      <c r="S115" s="199"/>
      <c r="T115" s="201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82</v>
      </c>
      <c r="AT115" s="203" t="s">
        <v>73</v>
      </c>
      <c r="AU115" s="203" t="s">
        <v>74</v>
      </c>
      <c r="AY115" s="202" t="s">
        <v>152</v>
      </c>
      <c r="BK115" s="204">
        <f>SUM(BK116:BK124)</f>
        <v>0</v>
      </c>
    </row>
    <row r="116" s="2" customFormat="1" ht="37.8" customHeight="1">
      <c r="A116" s="40"/>
      <c r="B116" s="41"/>
      <c r="C116" s="205" t="s">
        <v>187</v>
      </c>
      <c r="D116" s="205" t="s">
        <v>153</v>
      </c>
      <c r="E116" s="206" t="s">
        <v>188</v>
      </c>
      <c r="F116" s="207" t="s">
        <v>189</v>
      </c>
      <c r="G116" s="208" t="s">
        <v>190</v>
      </c>
      <c r="H116" s="209">
        <v>2.0209999999999999</v>
      </c>
      <c r="I116" s="210"/>
      <c r="J116" s="211">
        <f>ROUND(I116*H116,2)</f>
        <v>0</v>
      </c>
      <c r="K116" s="207" t="s">
        <v>191</v>
      </c>
      <c r="L116" s="46"/>
      <c r="M116" s="212" t="s">
        <v>28</v>
      </c>
      <c r="N116" s="213" t="s">
        <v>45</v>
      </c>
      <c r="O116" s="86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6" t="s">
        <v>157</v>
      </c>
      <c r="AT116" s="216" t="s">
        <v>153</v>
      </c>
      <c r="AU116" s="216" t="s">
        <v>82</v>
      </c>
      <c r="AY116" s="19" t="s">
        <v>152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9" t="s">
        <v>82</v>
      </c>
      <c r="BK116" s="217">
        <f>ROUND(I116*H116,2)</f>
        <v>0</v>
      </c>
      <c r="BL116" s="19" t="s">
        <v>157</v>
      </c>
      <c r="BM116" s="216" t="s">
        <v>192</v>
      </c>
    </row>
    <row r="117" s="2" customFormat="1">
      <c r="A117" s="40"/>
      <c r="B117" s="41"/>
      <c r="C117" s="42"/>
      <c r="D117" s="242" t="s">
        <v>193</v>
      </c>
      <c r="E117" s="42"/>
      <c r="F117" s="243" t="s">
        <v>194</v>
      </c>
      <c r="G117" s="42"/>
      <c r="H117" s="42"/>
      <c r="I117" s="244"/>
      <c r="J117" s="42"/>
      <c r="K117" s="42"/>
      <c r="L117" s="46"/>
      <c r="M117" s="245"/>
      <c r="N117" s="24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193</v>
      </c>
      <c r="AU117" s="19" t="s">
        <v>82</v>
      </c>
    </row>
    <row r="118" s="2" customFormat="1" ht="33" customHeight="1">
      <c r="A118" s="40"/>
      <c r="B118" s="41"/>
      <c r="C118" s="205" t="s">
        <v>104</v>
      </c>
      <c r="D118" s="205" t="s">
        <v>153</v>
      </c>
      <c r="E118" s="206" t="s">
        <v>195</v>
      </c>
      <c r="F118" s="207" t="s">
        <v>196</v>
      </c>
      <c r="G118" s="208" t="s">
        <v>190</v>
      </c>
      <c r="H118" s="209">
        <v>2.0209999999999999</v>
      </c>
      <c r="I118" s="210"/>
      <c r="J118" s="211">
        <f>ROUND(I118*H118,2)</f>
        <v>0</v>
      </c>
      <c r="K118" s="207" t="s">
        <v>191</v>
      </c>
      <c r="L118" s="46"/>
      <c r="M118" s="212" t="s">
        <v>28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157</v>
      </c>
      <c r="AT118" s="216" t="s">
        <v>153</v>
      </c>
      <c r="AU118" s="216" t="s">
        <v>82</v>
      </c>
      <c r="AY118" s="19" t="s">
        <v>152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157</v>
      </c>
      <c r="BM118" s="216" t="s">
        <v>197</v>
      </c>
    </row>
    <row r="119" s="2" customFormat="1">
      <c r="A119" s="40"/>
      <c r="B119" s="41"/>
      <c r="C119" s="42"/>
      <c r="D119" s="242" t="s">
        <v>193</v>
      </c>
      <c r="E119" s="42"/>
      <c r="F119" s="243" t="s">
        <v>198</v>
      </c>
      <c r="G119" s="42"/>
      <c r="H119" s="42"/>
      <c r="I119" s="244"/>
      <c r="J119" s="42"/>
      <c r="K119" s="42"/>
      <c r="L119" s="46"/>
      <c r="M119" s="245"/>
      <c r="N119" s="24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193</v>
      </c>
      <c r="AU119" s="19" t="s">
        <v>82</v>
      </c>
    </row>
    <row r="120" s="2" customFormat="1" ht="44.25" customHeight="1">
      <c r="A120" s="40"/>
      <c r="B120" s="41"/>
      <c r="C120" s="205" t="s">
        <v>150</v>
      </c>
      <c r="D120" s="205" t="s">
        <v>153</v>
      </c>
      <c r="E120" s="206" t="s">
        <v>199</v>
      </c>
      <c r="F120" s="207" t="s">
        <v>200</v>
      </c>
      <c r="G120" s="208" t="s">
        <v>190</v>
      </c>
      <c r="H120" s="209">
        <v>20.210000000000001</v>
      </c>
      <c r="I120" s="210"/>
      <c r="J120" s="211">
        <f>ROUND(I120*H120,2)</f>
        <v>0</v>
      </c>
      <c r="K120" s="207" t="s">
        <v>191</v>
      </c>
      <c r="L120" s="46"/>
      <c r="M120" s="212" t="s">
        <v>28</v>
      </c>
      <c r="N120" s="213" t="s">
        <v>45</v>
      </c>
      <c r="O120" s="86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6" t="s">
        <v>157</v>
      </c>
      <c r="AT120" s="216" t="s">
        <v>153</v>
      </c>
      <c r="AU120" s="216" t="s">
        <v>82</v>
      </c>
      <c r="AY120" s="19" t="s">
        <v>152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9" t="s">
        <v>82</v>
      </c>
      <c r="BK120" s="217">
        <f>ROUND(I120*H120,2)</f>
        <v>0</v>
      </c>
      <c r="BL120" s="19" t="s">
        <v>157</v>
      </c>
      <c r="BM120" s="216" t="s">
        <v>201</v>
      </c>
    </row>
    <row r="121" s="2" customFormat="1">
      <c r="A121" s="40"/>
      <c r="B121" s="41"/>
      <c r="C121" s="42"/>
      <c r="D121" s="242" t="s">
        <v>193</v>
      </c>
      <c r="E121" s="42"/>
      <c r="F121" s="243" t="s">
        <v>202</v>
      </c>
      <c r="G121" s="42"/>
      <c r="H121" s="42"/>
      <c r="I121" s="244"/>
      <c r="J121" s="42"/>
      <c r="K121" s="42"/>
      <c r="L121" s="46"/>
      <c r="M121" s="245"/>
      <c r="N121" s="24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82</v>
      </c>
    </row>
    <row r="122" s="14" customFormat="1">
      <c r="A122" s="14"/>
      <c r="B122" s="229"/>
      <c r="C122" s="230"/>
      <c r="D122" s="220" t="s">
        <v>159</v>
      </c>
      <c r="E122" s="231" t="s">
        <v>28</v>
      </c>
      <c r="F122" s="232" t="s">
        <v>203</v>
      </c>
      <c r="G122" s="230"/>
      <c r="H122" s="233">
        <v>20.210000000000001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159</v>
      </c>
      <c r="AU122" s="239" t="s">
        <v>82</v>
      </c>
      <c r="AV122" s="14" t="s">
        <v>84</v>
      </c>
      <c r="AW122" s="14" t="s">
        <v>35</v>
      </c>
      <c r="AX122" s="14" t="s">
        <v>82</v>
      </c>
      <c r="AY122" s="239" t="s">
        <v>152</v>
      </c>
    </row>
    <row r="123" s="2" customFormat="1" ht="44.25" customHeight="1">
      <c r="A123" s="40"/>
      <c r="B123" s="41"/>
      <c r="C123" s="205" t="s">
        <v>204</v>
      </c>
      <c r="D123" s="205" t="s">
        <v>153</v>
      </c>
      <c r="E123" s="206" t="s">
        <v>205</v>
      </c>
      <c r="F123" s="207" t="s">
        <v>206</v>
      </c>
      <c r="G123" s="208" t="s">
        <v>190</v>
      </c>
      <c r="H123" s="209">
        <v>2.0209999999999999</v>
      </c>
      <c r="I123" s="210"/>
      <c r="J123" s="211">
        <f>ROUND(I123*H123,2)</f>
        <v>0</v>
      </c>
      <c r="K123" s="207" t="s">
        <v>191</v>
      </c>
      <c r="L123" s="46"/>
      <c r="M123" s="212" t="s">
        <v>28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157</v>
      </c>
      <c r="AT123" s="216" t="s">
        <v>153</v>
      </c>
      <c r="AU123" s="216" t="s">
        <v>82</v>
      </c>
      <c r="AY123" s="19" t="s">
        <v>152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157</v>
      </c>
      <c r="BM123" s="216" t="s">
        <v>207</v>
      </c>
    </row>
    <row r="124" s="2" customFormat="1">
      <c r="A124" s="40"/>
      <c r="B124" s="41"/>
      <c r="C124" s="42"/>
      <c r="D124" s="242" t="s">
        <v>193</v>
      </c>
      <c r="E124" s="42"/>
      <c r="F124" s="243" t="s">
        <v>208</v>
      </c>
      <c r="G124" s="42"/>
      <c r="H124" s="42"/>
      <c r="I124" s="244"/>
      <c r="J124" s="42"/>
      <c r="K124" s="42"/>
      <c r="L124" s="46"/>
      <c r="M124" s="245"/>
      <c r="N124" s="24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82</v>
      </c>
    </row>
    <row r="125" s="12" customFormat="1" ht="25.92" customHeight="1">
      <c r="A125" s="12"/>
      <c r="B125" s="191"/>
      <c r="C125" s="192"/>
      <c r="D125" s="193" t="s">
        <v>73</v>
      </c>
      <c r="E125" s="194" t="s">
        <v>209</v>
      </c>
      <c r="F125" s="194" t="s">
        <v>210</v>
      </c>
      <c r="G125" s="192"/>
      <c r="H125" s="192"/>
      <c r="I125" s="195"/>
      <c r="J125" s="196">
        <f>BK125</f>
        <v>0</v>
      </c>
      <c r="K125" s="192"/>
      <c r="L125" s="197"/>
      <c r="M125" s="198"/>
      <c r="N125" s="199"/>
      <c r="O125" s="199"/>
      <c r="P125" s="200">
        <f>P126+P161+P233+P267+P288</f>
        <v>0</v>
      </c>
      <c r="Q125" s="199"/>
      <c r="R125" s="200">
        <f>R126+R161+R233+R267+R288</f>
        <v>1.69857046</v>
      </c>
      <c r="S125" s="199"/>
      <c r="T125" s="201">
        <f>T126+T161+T233+T267+T288</f>
        <v>2.02062936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84</v>
      </c>
      <c r="AT125" s="203" t="s">
        <v>73</v>
      </c>
      <c r="AU125" s="203" t="s">
        <v>74</v>
      </c>
      <c r="AY125" s="202" t="s">
        <v>152</v>
      </c>
      <c r="BK125" s="204">
        <f>BK126+BK161+BK233+BK267+BK288</f>
        <v>0</v>
      </c>
    </row>
    <row r="126" s="12" customFormat="1" ht="22.8" customHeight="1">
      <c r="A126" s="12"/>
      <c r="B126" s="191"/>
      <c r="C126" s="192"/>
      <c r="D126" s="193" t="s">
        <v>73</v>
      </c>
      <c r="E126" s="240" t="s">
        <v>211</v>
      </c>
      <c r="F126" s="240" t="s">
        <v>212</v>
      </c>
      <c r="G126" s="192"/>
      <c r="H126" s="192"/>
      <c r="I126" s="195"/>
      <c r="J126" s="241">
        <f>BK126</f>
        <v>0</v>
      </c>
      <c r="K126" s="192"/>
      <c r="L126" s="197"/>
      <c r="M126" s="198"/>
      <c r="N126" s="199"/>
      <c r="O126" s="199"/>
      <c r="P126" s="200">
        <f>SUM(P127:P160)</f>
        <v>0</v>
      </c>
      <c r="Q126" s="199"/>
      <c r="R126" s="200">
        <f>SUM(R127:R160)</f>
        <v>0.019450000000000002</v>
      </c>
      <c r="S126" s="199"/>
      <c r="T126" s="201">
        <f>SUM(T127:T160)</f>
        <v>0.0018500000000000001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84</v>
      </c>
      <c r="AT126" s="203" t="s">
        <v>73</v>
      </c>
      <c r="AU126" s="203" t="s">
        <v>82</v>
      </c>
      <c r="AY126" s="202" t="s">
        <v>152</v>
      </c>
      <c r="BK126" s="204">
        <f>SUM(BK127:BK160)</f>
        <v>0</v>
      </c>
    </row>
    <row r="127" s="2" customFormat="1" ht="24.15" customHeight="1">
      <c r="A127" s="40"/>
      <c r="B127" s="41"/>
      <c r="C127" s="205" t="s">
        <v>213</v>
      </c>
      <c r="D127" s="205" t="s">
        <v>153</v>
      </c>
      <c r="E127" s="206" t="s">
        <v>214</v>
      </c>
      <c r="F127" s="207" t="s">
        <v>215</v>
      </c>
      <c r="G127" s="208" t="s">
        <v>216</v>
      </c>
      <c r="H127" s="209">
        <v>16</v>
      </c>
      <c r="I127" s="210"/>
      <c r="J127" s="211">
        <f>ROUND(I127*H127,2)</f>
        <v>0</v>
      </c>
      <c r="K127" s="207" t="s">
        <v>28</v>
      </c>
      <c r="L127" s="46"/>
      <c r="M127" s="212" t="s">
        <v>28</v>
      </c>
      <c r="N127" s="213" t="s">
        <v>45</v>
      </c>
      <c r="O127" s="86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6" t="s">
        <v>109</v>
      </c>
      <c r="AT127" s="216" t="s">
        <v>153</v>
      </c>
      <c r="AU127" s="216" t="s">
        <v>84</v>
      </c>
      <c r="AY127" s="19" t="s">
        <v>152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9" t="s">
        <v>82</v>
      </c>
      <c r="BK127" s="217">
        <f>ROUND(I127*H127,2)</f>
        <v>0</v>
      </c>
      <c r="BL127" s="19" t="s">
        <v>109</v>
      </c>
      <c r="BM127" s="216" t="s">
        <v>217</v>
      </c>
    </row>
    <row r="128" s="13" customFormat="1">
      <c r="A128" s="13"/>
      <c r="B128" s="218"/>
      <c r="C128" s="219"/>
      <c r="D128" s="220" t="s">
        <v>159</v>
      </c>
      <c r="E128" s="221" t="s">
        <v>28</v>
      </c>
      <c r="F128" s="222" t="s">
        <v>160</v>
      </c>
      <c r="G128" s="219"/>
      <c r="H128" s="221" t="s">
        <v>28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159</v>
      </c>
      <c r="AU128" s="228" t="s">
        <v>84</v>
      </c>
      <c r="AV128" s="13" t="s">
        <v>82</v>
      </c>
      <c r="AW128" s="13" t="s">
        <v>35</v>
      </c>
      <c r="AX128" s="13" t="s">
        <v>74</v>
      </c>
      <c r="AY128" s="228" t="s">
        <v>152</v>
      </c>
    </row>
    <row r="129" s="13" customFormat="1">
      <c r="A129" s="13"/>
      <c r="B129" s="218"/>
      <c r="C129" s="219"/>
      <c r="D129" s="220" t="s">
        <v>159</v>
      </c>
      <c r="E129" s="221" t="s">
        <v>28</v>
      </c>
      <c r="F129" s="222" t="s">
        <v>161</v>
      </c>
      <c r="G129" s="219"/>
      <c r="H129" s="221" t="s">
        <v>28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159</v>
      </c>
      <c r="AU129" s="228" t="s">
        <v>84</v>
      </c>
      <c r="AV129" s="13" t="s">
        <v>82</v>
      </c>
      <c r="AW129" s="13" t="s">
        <v>35</v>
      </c>
      <c r="AX129" s="13" t="s">
        <v>74</v>
      </c>
      <c r="AY129" s="228" t="s">
        <v>152</v>
      </c>
    </row>
    <row r="130" s="14" customFormat="1">
      <c r="A130" s="14"/>
      <c r="B130" s="229"/>
      <c r="C130" s="230"/>
      <c r="D130" s="220" t="s">
        <v>159</v>
      </c>
      <c r="E130" s="231" t="s">
        <v>28</v>
      </c>
      <c r="F130" s="232" t="s">
        <v>218</v>
      </c>
      <c r="G130" s="230"/>
      <c r="H130" s="233">
        <v>16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159</v>
      </c>
      <c r="AU130" s="239" t="s">
        <v>84</v>
      </c>
      <c r="AV130" s="14" t="s">
        <v>84</v>
      </c>
      <c r="AW130" s="14" t="s">
        <v>35</v>
      </c>
      <c r="AX130" s="14" t="s">
        <v>82</v>
      </c>
      <c r="AY130" s="239" t="s">
        <v>152</v>
      </c>
    </row>
    <row r="131" s="2" customFormat="1" ht="21.75" customHeight="1">
      <c r="A131" s="40"/>
      <c r="B131" s="41"/>
      <c r="C131" s="247" t="s">
        <v>8</v>
      </c>
      <c r="D131" s="247" t="s">
        <v>219</v>
      </c>
      <c r="E131" s="248" t="s">
        <v>220</v>
      </c>
      <c r="F131" s="249" t="s">
        <v>221</v>
      </c>
      <c r="G131" s="250" t="s">
        <v>222</v>
      </c>
      <c r="H131" s="251">
        <v>16</v>
      </c>
      <c r="I131" s="252"/>
      <c r="J131" s="253">
        <f>ROUND(I131*H131,2)</f>
        <v>0</v>
      </c>
      <c r="K131" s="249" t="s">
        <v>28</v>
      </c>
      <c r="L131" s="254"/>
      <c r="M131" s="255" t="s">
        <v>28</v>
      </c>
      <c r="N131" s="256" t="s">
        <v>45</v>
      </c>
      <c r="O131" s="86"/>
      <c r="P131" s="214">
        <f>O131*H131</f>
        <v>0</v>
      </c>
      <c r="Q131" s="214">
        <v>0.001</v>
      </c>
      <c r="R131" s="214">
        <f>Q131*H131</f>
        <v>0.016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223</v>
      </c>
      <c r="AT131" s="216" t="s">
        <v>219</v>
      </c>
      <c r="AU131" s="216" t="s">
        <v>84</v>
      </c>
      <c r="AY131" s="19" t="s">
        <v>152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82</v>
      </c>
      <c r="BK131" s="217">
        <f>ROUND(I131*H131,2)</f>
        <v>0</v>
      </c>
      <c r="BL131" s="19" t="s">
        <v>109</v>
      </c>
      <c r="BM131" s="216" t="s">
        <v>224</v>
      </c>
    </row>
    <row r="132" s="13" customFormat="1">
      <c r="A132" s="13"/>
      <c r="B132" s="218"/>
      <c r="C132" s="219"/>
      <c r="D132" s="220" t="s">
        <v>159</v>
      </c>
      <c r="E132" s="221" t="s">
        <v>28</v>
      </c>
      <c r="F132" s="222" t="s">
        <v>160</v>
      </c>
      <c r="G132" s="219"/>
      <c r="H132" s="221" t="s">
        <v>28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159</v>
      </c>
      <c r="AU132" s="228" t="s">
        <v>84</v>
      </c>
      <c r="AV132" s="13" t="s">
        <v>82</v>
      </c>
      <c r="AW132" s="13" t="s">
        <v>35</v>
      </c>
      <c r="AX132" s="13" t="s">
        <v>74</v>
      </c>
      <c r="AY132" s="228" t="s">
        <v>152</v>
      </c>
    </row>
    <row r="133" s="13" customFormat="1">
      <c r="A133" s="13"/>
      <c r="B133" s="218"/>
      <c r="C133" s="219"/>
      <c r="D133" s="220" t="s">
        <v>159</v>
      </c>
      <c r="E133" s="221" t="s">
        <v>28</v>
      </c>
      <c r="F133" s="222" t="s">
        <v>161</v>
      </c>
      <c r="G133" s="219"/>
      <c r="H133" s="221" t="s">
        <v>28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159</v>
      </c>
      <c r="AU133" s="228" t="s">
        <v>84</v>
      </c>
      <c r="AV133" s="13" t="s">
        <v>82</v>
      </c>
      <c r="AW133" s="13" t="s">
        <v>35</v>
      </c>
      <c r="AX133" s="13" t="s">
        <v>74</v>
      </c>
      <c r="AY133" s="228" t="s">
        <v>152</v>
      </c>
    </row>
    <row r="134" s="14" customFormat="1">
      <c r="A134" s="14"/>
      <c r="B134" s="229"/>
      <c r="C134" s="230"/>
      <c r="D134" s="220" t="s">
        <v>159</v>
      </c>
      <c r="E134" s="231" t="s">
        <v>28</v>
      </c>
      <c r="F134" s="232" t="s">
        <v>218</v>
      </c>
      <c r="G134" s="230"/>
      <c r="H134" s="233">
        <v>16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159</v>
      </c>
      <c r="AU134" s="239" t="s">
        <v>84</v>
      </c>
      <c r="AV134" s="14" t="s">
        <v>84</v>
      </c>
      <c r="AW134" s="14" t="s">
        <v>35</v>
      </c>
      <c r="AX134" s="14" t="s">
        <v>82</v>
      </c>
      <c r="AY134" s="239" t="s">
        <v>152</v>
      </c>
    </row>
    <row r="135" s="2" customFormat="1" ht="33" customHeight="1">
      <c r="A135" s="40"/>
      <c r="B135" s="41"/>
      <c r="C135" s="205" t="s">
        <v>225</v>
      </c>
      <c r="D135" s="205" t="s">
        <v>153</v>
      </c>
      <c r="E135" s="206" t="s">
        <v>226</v>
      </c>
      <c r="F135" s="207" t="s">
        <v>227</v>
      </c>
      <c r="G135" s="208" t="s">
        <v>228</v>
      </c>
      <c r="H135" s="209">
        <v>2</v>
      </c>
      <c r="I135" s="210"/>
      <c r="J135" s="211">
        <f>ROUND(I135*H135,2)</f>
        <v>0</v>
      </c>
      <c r="K135" s="207" t="s">
        <v>28</v>
      </c>
      <c r="L135" s="46"/>
      <c r="M135" s="212" t="s">
        <v>28</v>
      </c>
      <c r="N135" s="213" t="s">
        <v>45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109</v>
      </c>
      <c r="AT135" s="216" t="s">
        <v>153</v>
      </c>
      <c r="AU135" s="216" t="s">
        <v>84</v>
      </c>
      <c r="AY135" s="19" t="s">
        <v>152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9" t="s">
        <v>82</v>
      </c>
      <c r="BK135" s="217">
        <f>ROUND(I135*H135,2)</f>
        <v>0</v>
      </c>
      <c r="BL135" s="19" t="s">
        <v>109</v>
      </c>
      <c r="BM135" s="216" t="s">
        <v>229</v>
      </c>
    </row>
    <row r="136" s="13" customFormat="1">
      <c r="A136" s="13"/>
      <c r="B136" s="218"/>
      <c r="C136" s="219"/>
      <c r="D136" s="220" t="s">
        <v>159</v>
      </c>
      <c r="E136" s="221" t="s">
        <v>28</v>
      </c>
      <c r="F136" s="222" t="s">
        <v>160</v>
      </c>
      <c r="G136" s="219"/>
      <c r="H136" s="221" t="s">
        <v>28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159</v>
      </c>
      <c r="AU136" s="228" t="s">
        <v>84</v>
      </c>
      <c r="AV136" s="13" t="s">
        <v>82</v>
      </c>
      <c r="AW136" s="13" t="s">
        <v>35</v>
      </c>
      <c r="AX136" s="13" t="s">
        <v>74</v>
      </c>
      <c r="AY136" s="228" t="s">
        <v>152</v>
      </c>
    </row>
    <row r="137" s="13" customFormat="1">
      <c r="A137" s="13"/>
      <c r="B137" s="218"/>
      <c r="C137" s="219"/>
      <c r="D137" s="220" t="s">
        <v>159</v>
      </c>
      <c r="E137" s="221" t="s">
        <v>28</v>
      </c>
      <c r="F137" s="222" t="s">
        <v>161</v>
      </c>
      <c r="G137" s="219"/>
      <c r="H137" s="221" t="s">
        <v>28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159</v>
      </c>
      <c r="AU137" s="228" t="s">
        <v>84</v>
      </c>
      <c r="AV137" s="13" t="s">
        <v>82</v>
      </c>
      <c r="AW137" s="13" t="s">
        <v>35</v>
      </c>
      <c r="AX137" s="13" t="s">
        <v>74</v>
      </c>
      <c r="AY137" s="228" t="s">
        <v>152</v>
      </c>
    </row>
    <row r="138" s="14" customFormat="1">
      <c r="A138" s="14"/>
      <c r="B138" s="229"/>
      <c r="C138" s="230"/>
      <c r="D138" s="220" t="s">
        <v>159</v>
      </c>
      <c r="E138" s="231" t="s">
        <v>28</v>
      </c>
      <c r="F138" s="232" t="s">
        <v>84</v>
      </c>
      <c r="G138" s="230"/>
      <c r="H138" s="233">
        <v>2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9" t="s">
        <v>159</v>
      </c>
      <c r="AU138" s="239" t="s">
        <v>84</v>
      </c>
      <c r="AV138" s="14" t="s">
        <v>84</v>
      </c>
      <c r="AW138" s="14" t="s">
        <v>35</v>
      </c>
      <c r="AX138" s="14" t="s">
        <v>82</v>
      </c>
      <c r="AY138" s="239" t="s">
        <v>152</v>
      </c>
    </row>
    <row r="139" s="2" customFormat="1" ht="21.75" customHeight="1">
      <c r="A139" s="40"/>
      <c r="B139" s="41"/>
      <c r="C139" s="205" t="s">
        <v>230</v>
      </c>
      <c r="D139" s="205" t="s">
        <v>153</v>
      </c>
      <c r="E139" s="206" t="s">
        <v>231</v>
      </c>
      <c r="F139" s="207" t="s">
        <v>232</v>
      </c>
      <c r="G139" s="208" t="s">
        <v>172</v>
      </c>
      <c r="H139" s="209">
        <v>1</v>
      </c>
      <c r="I139" s="210"/>
      <c r="J139" s="211">
        <f>ROUND(I139*H139,2)</f>
        <v>0</v>
      </c>
      <c r="K139" s="207" t="s">
        <v>28</v>
      </c>
      <c r="L139" s="46"/>
      <c r="M139" s="212" t="s">
        <v>28</v>
      </c>
      <c r="N139" s="213" t="s">
        <v>45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0.00040000000000000002</v>
      </c>
      <c r="T139" s="215">
        <f>S139*H139</f>
        <v>0.00040000000000000002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109</v>
      </c>
      <c r="AT139" s="216" t="s">
        <v>153</v>
      </c>
      <c r="AU139" s="216" t="s">
        <v>84</v>
      </c>
      <c r="AY139" s="19" t="s">
        <v>152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9" t="s">
        <v>82</v>
      </c>
      <c r="BK139" s="217">
        <f>ROUND(I139*H139,2)</f>
        <v>0</v>
      </c>
      <c r="BL139" s="19" t="s">
        <v>109</v>
      </c>
      <c r="BM139" s="216" t="s">
        <v>233</v>
      </c>
    </row>
    <row r="140" s="13" customFormat="1">
      <c r="A140" s="13"/>
      <c r="B140" s="218"/>
      <c r="C140" s="219"/>
      <c r="D140" s="220" t="s">
        <v>159</v>
      </c>
      <c r="E140" s="221" t="s">
        <v>28</v>
      </c>
      <c r="F140" s="222" t="s">
        <v>160</v>
      </c>
      <c r="G140" s="219"/>
      <c r="H140" s="221" t="s">
        <v>28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159</v>
      </c>
      <c r="AU140" s="228" t="s">
        <v>84</v>
      </c>
      <c r="AV140" s="13" t="s">
        <v>82</v>
      </c>
      <c r="AW140" s="13" t="s">
        <v>35</v>
      </c>
      <c r="AX140" s="13" t="s">
        <v>74</v>
      </c>
      <c r="AY140" s="228" t="s">
        <v>152</v>
      </c>
    </row>
    <row r="141" s="13" customFormat="1">
      <c r="A141" s="13"/>
      <c r="B141" s="218"/>
      <c r="C141" s="219"/>
      <c r="D141" s="220" t="s">
        <v>159</v>
      </c>
      <c r="E141" s="221" t="s">
        <v>28</v>
      </c>
      <c r="F141" s="222" t="s">
        <v>161</v>
      </c>
      <c r="G141" s="219"/>
      <c r="H141" s="221" t="s">
        <v>28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159</v>
      </c>
      <c r="AU141" s="228" t="s">
        <v>84</v>
      </c>
      <c r="AV141" s="13" t="s">
        <v>82</v>
      </c>
      <c r="AW141" s="13" t="s">
        <v>35</v>
      </c>
      <c r="AX141" s="13" t="s">
        <v>74</v>
      </c>
      <c r="AY141" s="228" t="s">
        <v>152</v>
      </c>
    </row>
    <row r="142" s="14" customFormat="1">
      <c r="A142" s="14"/>
      <c r="B142" s="229"/>
      <c r="C142" s="230"/>
      <c r="D142" s="220" t="s">
        <v>159</v>
      </c>
      <c r="E142" s="231" t="s">
        <v>28</v>
      </c>
      <c r="F142" s="232" t="s">
        <v>82</v>
      </c>
      <c r="G142" s="230"/>
      <c r="H142" s="233">
        <v>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159</v>
      </c>
      <c r="AU142" s="239" t="s">
        <v>84</v>
      </c>
      <c r="AV142" s="14" t="s">
        <v>84</v>
      </c>
      <c r="AW142" s="14" t="s">
        <v>35</v>
      </c>
      <c r="AX142" s="14" t="s">
        <v>82</v>
      </c>
      <c r="AY142" s="239" t="s">
        <v>152</v>
      </c>
    </row>
    <row r="143" s="2" customFormat="1" ht="16.5" customHeight="1">
      <c r="A143" s="40"/>
      <c r="B143" s="41"/>
      <c r="C143" s="205" t="s">
        <v>234</v>
      </c>
      <c r="D143" s="205" t="s">
        <v>153</v>
      </c>
      <c r="E143" s="206" t="s">
        <v>235</v>
      </c>
      <c r="F143" s="207" t="s">
        <v>236</v>
      </c>
      <c r="G143" s="208" t="s">
        <v>167</v>
      </c>
      <c r="H143" s="209">
        <v>2</v>
      </c>
      <c r="I143" s="210"/>
      <c r="J143" s="211">
        <f>ROUND(I143*H143,2)</f>
        <v>0</v>
      </c>
      <c r="K143" s="207" t="s">
        <v>28</v>
      </c>
      <c r="L143" s="46"/>
      <c r="M143" s="212" t="s">
        <v>28</v>
      </c>
      <c r="N143" s="213" t="s">
        <v>45</v>
      </c>
      <c r="O143" s="86"/>
      <c r="P143" s="214">
        <f>O143*H143</f>
        <v>0</v>
      </c>
      <c r="Q143" s="214">
        <v>0</v>
      </c>
      <c r="R143" s="214">
        <f>Q143*H143</f>
        <v>0</v>
      </c>
      <c r="S143" s="214">
        <v>0.00062</v>
      </c>
      <c r="T143" s="215">
        <f>S143*H143</f>
        <v>0.00124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109</v>
      </c>
      <c r="AT143" s="216" t="s">
        <v>153</v>
      </c>
      <c r="AU143" s="216" t="s">
        <v>84</v>
      </c>
      <c r="AY143" s="19" t="s">
        <v>152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9" t="s">
        <v>82</v>
      </c>
      <c r="BK143" s="217">
        <f>ROUND(I143*H143,2)</f>
        <v>0</v>
      </c>
      <c r="BL143" s="19" t="s">
        <v>109</v>
      </c>
      <c r="BM143" s="216" t="s">
        <v>237</v>
      </c>
    </row>
    <row r="144" s="13" customFormat="1">
      <c r="A144" s="13"/>
      <c r="B144" s="218"/>
      <c r="C144" s="219"/>
      <c r="D144" s="220" t="s">
        <v>159</v>
      </c>
      <c r="E144" s="221" t="s">
        <v>28</v>
      </c>
      <c r="F144" s="222" t="s">
        <v>160</v>
      </c>
      <c r="G144" s="219"/>
      <c r="H144" s="221" t="s">
        <v>28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159</v>
      </c>
      <c r="AU144" s="228" t="s">
        <v>84</v>
      </c>
      <c r="AV144" s="13" t="s">
        <v>82</v>
      </c>
      <c r="AW144" s="13" t="s">
        <v>35</v>
      </c>
      <c r="AX144" s="13" t="s">
        <v>74</v>
      </c>
      <c r="AY144" s="228" t="s">
        <v>152</v>
      </c>
    </row>
    <row r="145" s="13" customFormat="1">
      <c r="A145" s="13"/>
      <c r="B145" s="218"/>
      <c r="C145" s="219"/>
      <c r="D145" s="220" t="s">
        <v>159</v>
      </c>
      <c r="E145" s="221" t="s">
        <v>28</v>
      </c>
      <c r="F145" s="222" t="s">
        <v>161</v>
      </c>
      <c r="G145" s="219"/>
      <c r="H145" s="221" t="s">
        <v>28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159</v>
      </c>
      <c r="AU145" s="228" t="s">
        <v>84</v>
      </c>
      <c r="AV145" s="13" t="s">
        <v>82</v>
      </c>
      <c r="AW145" s="13" t="s">
        <v>35</v>
      </c>
      <c r="AX145" s="13" t="s">
        <v>74</v>
      </c>
      <c r="AY145" s="228" t="s">
        <v>152</v>
      </c>
    </row>
    <row r="146" s="14" customFormat="1">
      <c r="A146" s="14"/>
      <c r="B146" s="229"/>
      <c r="C146" s="230"/>
      <c r="D146" s="220" t="s">
        <v>159</v>
      </c>
      <c r="E146" s="231" t="s">
        <v>28</v>
      </c>
      <c r="F146" s="232" t="s">
        <v>84</v>
      </c>
      <c r="G146" s="230"/>
      <c r="H146" s="233">
        <v>2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9" t="s">
        <v>159</v>
      </c>
      <c r="AU146" s="239" t="s">
        <v>84</v>
      </c>
      <c r="AV146" s="14" t="s">
        <v>84</v>
      </c>
      <c r="AW146" s="14" t="s">
        <v>35</v>
      </c>
      <c r="AX146" s="14" t="s">
        <v>82</v>
      </c>
      <c r="AY146" s="239" t="s">
        <v>152</v>
      </c>
    </row>
    <row r="147" s="2" customFormat="1" ht="16.5" customHeight="1">
      <c r="A147" s="40"/>
      <c r="B147" s="41"/>
      <c r="C147" s="205" t="s">
        <v>109</v>
      </c>
      <c r="D147" s="205" t="s">
        <v>153</v>
      </c>
      <c r="E147" s="206" t="s">
        <v>238</v>
      </c>
      <c r="F147" s="207" t="s">
        <v>239</v>
      </c>
      <c r="G147" s="208" t="s">
        <v>228</v>
      </c>
      <c r="H147" s="209">
        <v>1</v>
      </c>
      <c r="I147" s="210"/>
      <c r="J147" s="211">
        <f>ROUND(I147*H147,2)</f>
        <v>0</v>
      </c>
      <c r="K147" s="207" t="s">
        <v>28</v>
      </c>
      <c r="L147" s="46"/>
      <c r="M147" s="212" t="s">
        <v>28</v>
      </c>
      <c r="N147" s="213" t="s">
        <v>45</v>
      </c>
      <c r="O147" s="86"/>
      <c r="P147" s="214">
        <f>O147*H147</f>
        <v>0</v>
      </c>
      <c r="Q147" s="214">
        <v>0</v>
      </c>
      <c r="R147" s="214">
        <f>Q147*H147</f>
        <v>0</v>
      </c>
      <c r="S147" s="214">
        <v>0.00021000000000000001</v>
      </c>
      <c r="T147" s="215">
        <f>S147*H147</f>
        <v>0.00021000000000000001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109</v>
      </c>
      <c r="AT147" s="216" t="s">
        <v>153</v>
      </c>
      <c r="AU147" s="216" t="s">
        <v>84</v>
      </c>
      <c r="AY147" s="19" t="s">
        <v>152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82</v>
      </c>
      <c r="BK147" s="217">
        <f>ROUND(I147*H147,2)</f>
        <v>0</v>
      </c>
      <c r="BL147" s="19" t="s">
        <v>109</v>
      </c>
      <c r="BM147" s="216" t="s">
        <v>240</v>
      </c>
    </row>
    <row r="148" s="13" customFormat="1">
      <c r="A148" s="13"/>
      <c r="B148" s="218"/>
      <c r="C148" s="219"/>
      <c r="D148" s="220" t="s">
        <v>159</v>
      </c>
      <c r="E148" s="221" t="s">
        <v>28</v>
      </c>
      <c r="F148" s="222" t="s">
        <v>160</v>
      </c>
      <c r="G148" s="219"/>
      <c r="H148" s="221" t="s">
        <v>28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159</v>
      </c>
      <c r="AU148" s="228" t="s">
        <v>84</v>
      </c>
      <c r="AV148" s="13" t="s">
        <v>82</v>
      </c>
      <c r="AW148" s="13" t="s">
        <v>35</v>
      </c>
      <c r="AX148" s="13" t="s">
        <v>74</v>
      </c>
      <c r="AY148" s="228" t="s">
        <v>152</v>
      </c>
    </row>
    <row r="149" s="13" customFormat="1">
      <c r="A149" s="13"/>
      <c r="B149" s="218"/>
      <c r="C149" s="219"/>
      <c r="D149" s="220" t="s">
        <v>159</v>
      </c>
      <c r="E149" s="221" t="s">
        <v>28</v>
      </c>
      <c r="F149" s="222" t="s">
        <v>161</v>
      </c>
      <c r="G149" s="219"/>
      <c r="H149" s="221" t="s">
        <v>28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159</v>
      </c>
      <c r="AU149" s="228" t="s">
        <v>84</v>
      </c>
      <c r="AV149" s="13" t="s">
        <v>82</v>
      </c>
      <c r="AW149" s="13" t="s">
        <v>35</v>
      </c>
      <c r="AX149" s="13" t="s">
        <v>74</v>
      </c>
      <c r="AY149" s="228" t="s">
        <v>152</v>
      </c>
    </row>
    <row r="150" s="14" customFormat="1">
      <c r="A150" s="14"/>
      <c r="B150" s="229"/>
      <c r="C150" s="230"/>
      <c r="D150" s="220" t="s">
        <v>159</v>
      </c>
      <c r="E150" s="231" t="s">
        <v>28</v>
      </c>
      <c r="F150" s="232" t="s">
        <v>82</v>
      </c>
      <c r="G150" s="230"/>
      <c r="H150" s="233">
        <v>1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9" t="s">
        <v>159</v>
      </c>
      <c r="AU150" s="239" t="s">
        <v>84</v>
      </c>
      <c r="AV150" s="14" t="s">
        <v>84</v>
      </c>
      <c r="AW150" s="14" t="s">
        <v>35</v>
      </c>
      <c r="AX150" s="14" t="s">
        <v>82</v>
      </c>
      <c r="AY150" s="239" t="s">
        <v>152</v>
      </c>
    </row>
    <row r="151" s="2" customFormat="1" ht="16.5" customHeight="1">
      <c r="A151" s="40"/>
      <c r="B151" s="41"/>
      <c r="C151" s="205" t="s">
        <v>241</v>
      </c>
      <c r="D151" s="205" t="s">
        <v>153</v>
      </c>
      <c r="E151" s="206" t="s">
        <v>242</v>
      </c>
      <c r="F151" s="207" t="s">
        <v>243</v>
      </c>
      <c r="G151" s="208" t="s">
        <v>228</v>
      </c>
      <c r="H151" s="209">
        <v>1</v>
      </c>
      <c r="I151" s="210"/>
      <c r="J151" s="211">
        <f>ROUND(I151*H151,2)</f>
        <v>0</v>
      </c>
      <c r="K151" s="207" t="s">
        <v>28</v>
      </c>
      <c r="L151" s="46"/>
      <c r="M151" s="212" t="s">
        <v>28</v>
      </c>
      <c r="N151" s="213" t="s">
        <v>45</v>
      </c>
      <c r="O151" s="86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6" t="s">
        <v>109</v>
      </c>
      <c r="AT151" s="216" t="s">
        <v>153</v>
      </c>
      <c r="AU151" s="216" t="s">
        <v>84</v>
      </c>
      <c r="AY151" s="19" t="s">
        <v>152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9" t="s">
        <v>82</v>
      </c>
      <c r="BK151" s="217">
        <f>ROUND(I151*H151,2)</f>
        <v>0</v>
      </c>
      <c r="BL151" s="19" t="s">
        <v>109</v>
      </c>
      <c r="BM151" s="216" t="s">
        <v>244</v>
      </c>
    </row>
    <row r="152" s="13" customFormat="1">
      <c r="A152" s="13"/>
      <c r="B152" s="218"/>
      <c r="C152" s="219"/>
      <c r="D152" s="220" t="s">
        <v>159</v>
      </c>
      <c r="E152" s="221" t="s">
        <v>28</v>
      </c>
      <c r="F152" s="222" t="s">
        <v>160</v>
      </c>
      <c r="G152" s="219"/>
      <c r="H152" s="221" t="s">
        <v>28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159</v>
      </c>
      <c r="AU152" s="228" t="s">
        <v>84</v>
      </c>
      <c r="AV152" s="13" t="s">
        <v>82</v>
      </c>
      <c r="AW152" s="13" t="s">
        <v>35</v>
      </c>
      <c r="AX152" s="13" t="s">
        <v>74</v>
      </c>
      <c r="AY152" s="228" t="s">
        <v>152</v>
      </c>
    </row>
    <row r="153" s="13" customFormat="1">
      <c r="A153" s="13"/>
      <c r="B153" s="218"/>
      <c r="C153" s="219"/>
      <c r="D153" s="220" t="s">
        <v>159</v>
      </c>
      <c r="E153" s="221" t="s">
        <v>28</v>
      </c>
      <c r="F153" s="222" t="s">
        <v>161</v>
      </c>
      <c r="G153" s="219"/>
      <c r="H153" s="221" t="s">
        <v>28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8" t="s">
        <v>159</v>
      </c>
      <c r="AU153" s="228" t="s">
        <v>84</v>
      </c>
      <c r="AV153" s="13" t="s">
        <v>82</v>
      </c>
      <c r="AW153" s="13" t="s">
        <v>35</v>
      </c>
      <c r="AX153" s="13" t="s">
        <v>74</v>
      </c>
      <c r="AY153" s="228" t="s">
        <v>152</v>
      </c>
    </row>
    <row r="154" s="14" customFormat="1">
      <c r="A154" s="14"/>
      <c r="B154" s="229"/>
      <c r="C154" s="230"/>
      <c r="D154" s="220" t="s">
        <v>159</v>
      </c>
      <c r="E154" s="231" t="s">
        <v>28</v>
      </c>
      <c r="F154" s="232" t="s">
        <v>82</v>
      </c>
      <c r="G154" s="230"/>
      <c r="H154" s="233">
        <v>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159</v>
      </c>
      <c r="AU154" s="239" t="s">
        <v>84</v>
      </c>
      <c r="AV154" s="14" t="s">
        <v>84</v>
      </c>
      <c r="AW154" s="14" t="s">
        <v>35</v>
      </c>
      <c r="AX154" s="14" t="s">
        <v>82</v>
      </c>
      <c r="AY154" s="239" t="s">
        <v>152</v>
      </c>
    </row>
    <row r="155" s="2" customFormat="1" ht="24.9" customHeight="1">
      <c r="A155" s="40"/>
      <c r="B155" s="41"/>
      <c r="C155" s="247" t="s">
        <v>245</v>
      </c>
      <c r="D155" s="247" t="s">
        <v>219</v>
      </c>
      <c r="E155" s="248" t="s">
        <v>246</v>
      </c>
      <c r="F155" s="249" t="s">
        <v>247</v>
      </c>
      <c r="G155" s="250" t="s">
        <v>228</v>
      </c>
      <c r="H155" s="251">
        <v>1</v>
      </c>
      <c r="I155" s="252"/>
      <c r="J155" s="253">
        <f>ROUND(I155*H155,2)</f>
        <v>0</v>
      </c>
      <c r="K155" s="249" t="s">
        <v>28</v>
      </c>
      <c r="L155" s="254"/>
      <c r="M155" s="255" t="s">
        <v>28</v>
      </c>
      <c r="N155" s="256" t="s">
        <v>45</v>
      </c>
      <c r="O155" s="86"/>
      <c r="P155" s="214">
        <f>O155*H155</f>
        <v>0</v>
      </c>
      <c r="Q155" s="214">
        <v>0.0034499999999999999</v>
      </c>
      <c r="R155" s="214">
        <f>Q155*H155</f>
        <v>0.0034499999999999999</v>
      </c>
      <c r="S155" s="214">
        <v>0</v>
      </c>
      <c r="T155" s="21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6" t="s">
        <v>223</v>
      </c>
      <c r="AT155" s="216" t="s">
        <v>219</v>
      </c>
      <c r="AU155" s="216" t="s">
        <v>84</v>
      </c>
      <c r="AY155" s="19" t="s">
        <v>152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9" t="s">
        <v>82</v>
      </c>
      <c r="BK155" s="217">
        <f>ROUND(I155*H155,2)</f>
        <v>0</v>
      </c>
      <c r="BL155" s="19" t="s">
        <v>109</v>
      </c>
      <c r="BM155" s="216" t="s">
        <v>248</v>
      </c>
    </row>
    <row r="156" s="13" customFormat="1">
      <c r="A156" s="13"/>
      <c r="B156" s="218"/>
      <c r="C156" s="219"/>
      <c r="D156" s="220" t="s">
        <v>159</v>
      </c>
      <c r="E156" s="221" t="s">
        <v>28</v>
      </c>
      <c r="F156" s="222" t="s">
        <v>160</v>
      </c>
      <c r="G156" s="219"/>
      <c r="H156" s="221" t="s">
        <v>28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159</v>
      </c>
      <c r="AU156" s="228" t="s">
        <v>84</v>
      </c>
      <c r="AV156" s="13" t="s">
        <v>82</v>
      </c>
      <c r="AW156" s="13" t="s">
        <v>35</v>
      </c>
      <c r="AX156" s="13" t="s">
        <v>74</v>
      </c>
      <c r="AY156" s="228" t="s">
        <v>152</v>
      </c>
    </row>
    <row r="157" s="13" customFormat="1">
      <c r="A157" s="13"/>
      <c r="B157" s="218"/>
      <c r="C157" s="219"/>
      <c r="D157" s="220" t="s">
        <v>159</v>
      </c>
      <c r="E157" s="221" t="s">
        <v>28</v>
      </c>
      <c r="F157" s="222" t="s">
        <v>161</v>
      </c>
      <c r="G157" s="219"/>
      <c r="H157" s="221" t="s">
        <v>28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159</v>
      </c>
      <c r="AU157" s="228" t="s">
        <v>84</v>
      </c>
      <c r="AV157" s="13" t="s">
        <v>82</v>
      </c>
      <c r="AW157" s="13" t="s">
        <v>35</v>
      </c>
      <c r="AX157" s="13" t="s">
        <v>74</v>
      </c>
      <c r="AY157" s="228" t="s">
        <v>152</v>
      </c>
    </row>
    <row r="158" s="14" customFormat="1">
      <c r="A158" s="14"/>
      <c r="B158" s="229"/>
      <c r="C158" s="230"/>
      <c r="D158" s="220" t="s">
        <v>159</v>
      </c>
      <c r="E158" s="231" t="s">
        <v>28</v>
      </c>
      <c r="F158" s="232" t="s">
        <v>82</v>
      </c>
      <c r="G158" s="230"/>
      <c r="H158" s="233">
        <v>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159</v>
      </c>
      <c r="AU158" s="239" t="s">
        <v>84</v>
      </c>
      <c r="AV158" s="14" t="s">
        <v>84</v>
      </c>
      <c r="AW158" s="14" t="s">
        <v>35</v>
      </c>
      <c r="AX158" s="14" t="s">
        <v>82</v>
      </c>
      <c r="AY158" s="239" t="s">
        <v>152</v>
      </c>
    </row>
    <row r="159" s="2" customFormat="1" ht="55.5" customHeight="1">
      <c r="A159" s="40"/>
      <c r="B159" s="41"/>
      <c r="C159" s="205" t="s">
        <v>249</v>
      </c>
      <c r="D159" s="205" t="s">
        <v>153</v>
      </c>
      <c r="E159" s="206" t="s">
        <v>250</v>
      </c>
      <c r="F159" s="207" t="s">
        <v>251</v>
      </c>
      <c r="G159" s="208" t="s">
        <v>190</v>
      </c>
      <c r="H159" s="209">
        <v>0.019</v>
      </c>
      <c r="I159" s="210"/>
      <c r="J159" s="211">
        <f>ROUND(I159*H159,2)</f>
        <v>0</v>
      </c>
      <c r="K159" s="207" t="s">
        <v>191</v>
      </c>
      <c r="L159" s="46"/>
      <c r="M159" s="212" t="s">
        <v>28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109</v>
      </c>
      <c r="AT159" s="216" t="s">
        <v>153</v>
      </c>
      <c r="AU159" s="216" t="s">
        <v>84</v>
      </c>
      <c r="AY159" s="19" t="s">
        <v>152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109</v>
      </c>
      <c r="BM159" s="216" t="s">
        <v>252</v>
      </c>
    </row>
    <row r="160" s="2" customFormat="1">
      <c r="A160" s="40"/>
      <c r="B160" s="41"/>
      <c r="C160" s="42"/>
      <c r="D160" s="242" t="s">
        <v>193</v>
      </c>
      <c r="E160" s="42"/>
      <c r="F160" s="243" t="s">
        <v>253</v>
      </c>
      <c r="G160" s="42"/>
      <c r="H160" s="42"/>
      <c r="I160" s="244"/>
      <c r="J160" s="42"/>
      <c r="K160" s="42"/>
      <c r="L160" s="46"/>
      <c r="M160" s="245"/>
      <c r="N160" s="246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193</v>
      </c>
      <c r="AU160" s="19" t="s">
        <v>84</v>
      </c>
    </row>
    <row r="161" s="12" customFormat="1" ht="22.8" customHeight="1">
      <c r="A161" s="12"/>
      <c r="B161" s="191"/>
      <c r="C161" s="192"/>
      <c r="D161" s="193" t="s">
        <v>73</v>
      </c>
      <c r="E161" s="240" t="s">
        <v>254</v>
      </c>
      <c r="F161" s="240" t="s">
        <v>255</v>
      </c>
      <c r="G161" s="192"/>
      <c r="H161" s="192"/>
      <c r="I161" s="195"/>
      <c r="J161" s="241">
        <f>BK161</f>
        <v>0</v>
      </c>
      <c r="K161" s="192"/>
      <c r="L161" s="197"/>
      <c r="M161" s="198"/>
      <c r="N161" s="199"/>
      <c r="O161" s="199"/>
      <c r="P161" s="200">
        <f>SUM(P162:P232)</f>
        <v>0</v>
      </c>
      <c r="Q161" s="199"/>
      <c r="R161" s="200">
        <f>SUM(R162:R232)</f>
        <v>0.65245178000000004</v>
      </c>
      <c r="S161" s="199"/>
      <c r="T161" s="201">
        <f>SUM(T162:T232)</f>
        <v>0.92920000000000003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84</v>
      </c>
      <c r="AT161" s="203" t="s">
        <v>73</v>
      </c>
      <c r="AU161" s="203" t="s">
        <v>82</v>
      </c>
      <c r="AY161" s="202" t="s">
        <v>152</v>
      </c>
      <c r="BK161" s="204">
        <f>SUM(BK162:BK232)</f>
        <v>0</v>
      </c>
    </row>
    <row r="162" s="2" customFormat="1" ht="37.8" customHeight="1">
      <c r="A162" s="40"/>
      <c r="B162" s="41"/>
      <c r="C162" s="205" t="s">
        <v>256</v>
      </c>
      <c r="D162" s="205" t="s">
        <v>153</v>
      </c>
      <c r="E162" s="206" t="s">
        <v>257</v>
      </c>
      <c r="F162" s="207" t="s">
        <v>258</v>
      </c>
      <c r="G162" s="208" t="s">
        <v>259</v>
      </c>
      <c r="H162" s="209">
        <v>1.0620000000000001</v>
      </c>
      <c r="I162" s="210"/>
      <c r="J162" s="211">
        <f>ROUND(I162*H162,2)</f>
        <v>0</v>
      </c>
      <c r="K162" s="207" t="s">
        <v>191</v>
      </c>
      <c r="L162" s="46"/>
      <c r="M162" s="212" t="s">
        <v>28</v>
      </c>
      <c r="N162" s="213" t="s">
        <v>45</v>
      </c>
      <c r="O162" s="86"/>
      <c r="P162" s="214">
        <f>O162*H162</f>
        <v>0</v>
      </c>
      <c r="Q162" s="214">
        <v>0.00189</v>
      </c>
      <c r="R162" s="214">
        <f>Q162*H162</f>
        <v>0.0020071799999999999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109</v>
      </c>
      <c r="AT162" s="216" t="s">
        <v>153</v>
      </c>
      <c r="AU162" s="216" t="s">
        <v>84</v>
      </c>
      <c r="AY162" s="19" t="s">
        <v>152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109</v>
      </c>
      <c r="BM162" s="216" t="s">
        <v>260</v>
      </c>
    </row>
    <row r="163" s="2" customFormat="1">
      <c r="A163" s="40"/>
      <c r="B163" s="41"/>
      <c r="C163" s="42"/>
      <c r="D163" s="242" t="s">
        <v>193</v>
      </c>
      <c r="E163" s="42"/>
      <c r="F163" s="243" t="s">
        <v>261</v>
      </c>
      <c r="G163" s="42"/>
      <c r="H163" s="42"/>
      <c r="I163" s="244"/>
      <c r="J163" s="42"/>
      <c r="K163" s="42"/>
      <c r="L163" s="46"/>
      <c r="M163" s="245"/>
      <c r="N163" s="24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193</v>
      </c>
      <c r="AU163" s="19" t="s">
        <v>84</v>
      </c>
    </row>
    <row r="164" s="14" customFormat="1">
      <c r="A164" s="14"/>
      <c r="B164" s="229"/>
      <c r="C164" s="230"/>
      <c r="D164" s="220" t="s">
        <v>159</v>
      </c>
      <c r="E164" s="231" t="s">
        <v>28</v>
      </c>
      <c r="F164" s="232" t="s">
        <v>115</v>
      </c>
      <c r="G164" s="230"/>
      <c r="H164" s="233">
        <v>0.93500000000000005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9" t="s">
        <v>159</v>
      </c>
      <c r="AU164" s="239" t="s">
        <v>84</v>
      </c>
      <c r="AV164" s="14" t="s">
        <v>84</v>
      </c>
      <c r="AW164" s="14" t="s">
        <v>35</v>
      </c>
      <c r="AX164" s="14" t="s">
        <v>74</v>
      </c>
      <c r="AY164" s="239" t="s">
        <v>152</v>
      </c>
    </row>
    <row r="165" s="14" customFormat="1">
      <c r="A165" s="14"/>
      <c r="B165" s="229"/>
      <c r="C165" s="230"/>
      <c r="D165" s="220" t="s">
        <v>159</v>
      </c>
      <c r="E165" s="231" t="s">
        <v>28</v>
      </c>
      <c r="F165" s="232" t="s">
        <v>119</v>
      </c>
      <c r="G165" s="230"/>
      <c r="H165" s="233">
        <v>0.127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159</v>
      </c>
      <c r="AU165" s="239" t="s">
        <v>84</v>
      </c>
      <c r="AV165" s="14" t="s">
        <v>84</v>
      </c>
      <c r="AW165" s="14" t="s">
        <v>35</v>
      </c>
      <c r="AX165" s="14" t="s">
        <v>74</v>
      </c>
      <c r="AY165" s="239" t="s">
        <v>152</v>
      </c>
    </row>
    <row r="166" s="15" customFormat="1">
      <c r="A166" s="15"/>
      <c r="B166" s="257"/>
      <c r="C166" s="258"/>
      <c r="D166" s="220" t="s">
        <v>159</v>
      </c>
      <c r="E166" s="259" t="s">
        <v>28</v>
      </c>
      <c r="F166" s="260" t="s">
        <v>262</v>
      </c>
      <c r="G166" s="258"/>
      <c r="H166" s="261">
        <v>1.0620000000000001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159</v>
      </c>
      <c r="AU166" s="267" t="s">
        <v>84</v>
      </c>
      <c r="AV166" s="15" t="s">
        <v>157</v>
      </c>
      <c r="AW166" s="15" t="s">
        <v>35</v>
      </c>
      <c r="AX166" s="15" t="s">
        <v>82</v>
      </c>
      <c r="AY166" s="267" t="s">
        <v>152</v>
      </c>
    </row>
    <row r="167" s="2" customFormat="1" ht="37.8" customHeight="1">
      <c r="A167" s="40"/>
      <c r="B167" s="41"/>
      <c r="C167" s="205" t="s">
        <v>7</v>
      </c>
      <c r="D167" s="205" t="s">
        <v>153</v>
      </c>
      <c r="E167" s="206" t="s">
        <v>263</v>
      </c>
      <c r="F167" s="207" t="s">
        <v>264</v>
      </c>
      <c r="G167" s="208" t="s">
        <v>228</v>
      </c>
      <c r="H167" s="209">
        <v>32</v>
      </c>
      <c r="I167" s="210"/>
      <c r="J167" s="211">
        <f>ROUND(I167*H167,2)</f>
        <v>0</v>
      </c>
      <c r="K167" s="207" t="s">
        <v>191</v>
      </c>
      <c r="L167" s="46"/>
      <c r="M167" s="212" t="s">
        <v>28</v>
      </c>
      <c r="N167" s="213" t="s">
        <v>45</v>
      </c>
      <c r="O167" s="86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6" t="s">
        <v>109</v>
      </c>
      <c r="AT167" s="216" t="s">
        <v>153</v>
      </c>
      <c r="AU167" s="216" t="s">
        <v>84</v>
      </c>
      <c r="AY167" s="19" t="s">
        <v>152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9" t="s">
        <v>82</v>
      </c>
      <c r="BK167" s="217">
        <f>ROUND(I167*H167,2)</f>
        <v>0</v>
      </c>
      <c r="BL167" s="19" t="s">
        <v>109</v>
      </c>
      <c r="BM167" s="216" t="s">
        <v>265</v>
      </c>
    </row>
    <row r="168" s="2" customFormat="1">
      <c r="A168" s="40"/>
      <c r="B168" s="41"/>
      <c r="C168" s="42"/>
      <c r="D168" s="242" t="s">
        <v>193</v>
      </c>
      <c r="E168" s="42"/>
      <c r="F168" s="243" t="s">
        <v>266</v>
      </c>
      <c r="G168" s="42"/>
      <c r="H168" s="42"/>
      <c r="I168" s="244"/>
      <c r="J168" s="42"/>
      <c r="K168" s="42"/>
      <c r="L168" s="46"/>
      <c r="M168" s="245"/>
      <c r="N168" s="246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193</v>
      </c>
      <c r="AU168" s="19" t="s">
        <v>84</v>
      </c>
    </row>
    <row r="169" s="13" customFormat="1">
      <c r="A169" s="13"/>
      <c r="B169" s="218"/>
      <c r="C169" s="219"/>
      <c r="D169" s="220" t="s">
        <v>159</v>
      </c>
      <c r="E169" s="221" t="s">
        <v>28</v>
      </c>
      <c r="F169" s="222" t="s">
        <v>160</v>
      </c>
      <c r="G169" s="219"/>
      <c r="H169" s="221" t="s">
        <v>28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159</v>
      </c>
      <c r="AU169" s="228" t="s">
        <v>84</v>
      </c>
      <c r="AV169" s="13" t="s">
        <v>82</v>
      </c>
      <c r="AW169" s="13" t="s">
        <v>35</v>
      </c>
      <c r="AX169" s="13" t="s">
        <v>74</v>
      </c>
      <c r="AY169" s="228" t="s">
        <v>152</v>
      </c>
    </row>
    <row r="170" s="13" customFormat="1">
      <c r="A170" s="13"/>
      <c r="B170" s="218"/>
      <c r="C170" s="219"/>
      <c r="D170" s="220" t="s">
        <v>159</v>
      </c>
      <c r="E170" s="221" t="s">
        <v>28</v>
      </c>
      <c r="F170" s="222" t="s">
        <v>161</v>
      </c>
      <c r="G170" s="219"/>
      <c r="H170" s="221" t="s">
        <v>28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159</v>
      </c>
      <c r="AU170" s="228" t="s">
        <v>84</v>
      </c>
      <c r="AV170" s="13" t="s">
        <v>82</v>
      </c>
      <c r="AW170" s="13" t="s">
        <v>35</v>
      </c>
      <c r="AX170" s="13" t="s">
        <v>74</v>
      </c>
      <c r="AY170" s="228" t="s">
        <v>152</v>
      </c>
    </row>
    <row r="171" s="14" customFormat="1">
      <c r="A171" s="14"/>
      <c r="B171" s="229"/>
      <c r="C171" s="230"/>
      <c r="D171" s="220" t="s">
        <v>159</v>
      </c>
      <c r="E171" s="231" t="s">
        <v>28</v>
      </c>
      <c r="F171" s="232" t="s">
        <v>267</v>
      </c>
      <c r="G171" s="230"/>
      <c r="H171" s="233">
        <v>32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159</v>
      </c>
      <c r="AU171" s="239" t="s">
        <v>84</v>
      </c>
      <c r="AV171" s="14" t="s">
        <v>84</v>
      </c>
      <c r="AW171" s="14" t="s">
        <v>35</v>
      </c>
      <c r="AX171" s="14" t="s">
        <v>82</v>
      </c>
      <c r="AY171" s="239" t="s">
        <v>152</v>
      </c>
    </row>
    <row r="172" s="2" customFormat="1" ht="24.15" customHeight="1">
      <c r="A172" s="40"/>
      <c r="B172" s="41"/>
      <c r="C172" s="247" t="s">
        <v>268</v>
      </c>
      <c r="D172" s="247" t="s">
        <v>219</v>
      </c>
      <c r="E172" s="248" t="s">
        <v>269</v>
      </c>
      <c r="F172" s="249" t="s">
        <v>270</v>
      </c>
      <c r="G172" s="250" t="s">
        <v>216</v>
      </c>
      <c r="H172" s="251">
        <v>32</v>
      </c>
      <c r="I172" s="252"/>
      <c r="J172" s="253">
        <f>ROUND(I172*H172,2)</f>
        <v>0</v>
      </c>
      <c r="K172" s="249" t="s">
        <v>28</v>
      </c>
      <c r="L172" s="254"/>
      <c r="M172" s="255" t="s">
        <v>28</v>
      </c>
      <c r="N172" s="256" t="s">
        <v>45</v>
      </c>
      <c r="O172" s="86"/>
      <c r="P172" s="214">
        <f>O172*H172</f>
        <v>0</v>
      </c>
      <c r="Q172" s="214">
        <v>0.0012999999999999999</v>
      </c>
      <c r="R172" s="214">
        <f>Q172*H172</f>
        <v>0.041599999999999998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223</v>
      </c>
      <c r="AT172" s="216" t="s">
        <v>219</v>
      </c>
      <c r="AU172" s="216" t="s">
        <v>84</v>
      </c>
      <c r="AY172" s="19" t="s">
        <v>152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9" t="s">
        <v>82</v>
      </c>
      <c r="BK172" s="217">
        <f>ROUND(I172*H172,2)</f>
        <v>0</v>
      </c>
      <c r="BL172" s="19" t="s">
        <v>109</v>
      </c>
      <c r="BM172" s="216" t="s">
        <v>271</v>
      </c>
    </row>
    <row r="173" s="13" customFormat="1">
      <c r="A173" s="13"/>
      <c r="B173" s="218"/>
      <c r="C173" s="219"/>
      <c r="D173" s="220" t="s">
        <v>159</v>
      </c>
      <c r="E173" s="221" t="s">
        <v>28</v>
      </c>
      <c r="F173" s="222" t="s">
        <v>160</v>
      </c>
      <c r="G173" s="219"/>
      <c r="H173" s="221" t="s">
        <v>28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159</v>
      </c>
      <c r="AU173" s="228" t="s">
        <v>84</v>
      </c>
      <c r="AV173" s="13" t="s">
        <v>82</v>
      </c>
      <c r="AW173" s="13" t="s">
        <v>35</v>
      </c>
      <c r="AX173" s="13" t="s">
        <v>74</v>
      </c>
      <c r="AY173" s="228" t="s">
        <v>152</v>
      </c>
    </row>
    <row r="174" s="13" customFormat="1">
      <c r="A174" s="13"/>
      <c r="B174" s="218"/>
      <c r="C174" s="219"/>
      <c r="D174" s="220" t="s">
        <v>159</v>
      </c>
      <c r="E174" s="221" t="s">
        <v>28</v>
      </c>
      <c r="F174" s="222" t="s">
        <v>161</v>
      </c>
      <c r="G174" s="219"/>
      <c r="H174" s="221" t="s">
        <v>28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159</v>
      </c>
      <c r="AU174" s="228" t="s">
        <v>84</v>
      </c>
      <c r="AV174" s="13" t="s">
        <v>82</v>
      </c>
      <c r="AW174" s="13" t="s">
        <v>35</v>
      </c>
      <c r="AX174" s="13" t="s">
        <v>74</v>
      </c>
      <c r="AY174" s="228" t="s">
        <v>152</v>
      </c>
    </row>
    <row r="175" s="14" customFormat="1">
      <c r="A175" s="14"/>
      <c r="B175" s="229"/>
      <c r="C175" s="230"/>
      <c r="D175" s="220" t="s">
        <v>159</v>
      </c>
      <c r="E175" s="231" t="s">
        <v>28</v>
      </c>
      <c r="F175" s="232" t="s">
        <v>267</v>
      </c>
      <c r="G175" s="230"/>
      <c r="H175" s="233">
        <v>32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9" t="s">
        <v>159</v>
      </c>
      <c r="AU175" s="239" t="s">
        <v>84</v>
      </c>
      <c r="AV175" s="14" t="s">
        <v>84</v>
      </c>
      <c r="AW175" s="14" t="s">
        <v>35</v>
      </c>
      <c r="AX175" s="14" t="s">
        <v>82</v>
      </c>
      <c r="AY175" s="239" t="s">
        <v>152</v>
      </c>
    </row>
    <row r="176" s="2" customFormat="1" ht="37.8" customHeight="1">
      <c r="A176" s="40"/>
      <c r="B176" s="41"/>
      <c r="C176" s="205" t="s">
        <v>272</v>
      </c>
      <c r="D176" s="205" t="s">
        <v>153</v>
      </c>
      <c r="E176" s="206" t="s">
        <v>273</v>
      </c>
      <c r="F176" s="207" t="s">
        <v>274</v>
      </c>
      <c r="G176" s="208" t="s">
        <v>167</v>
      </c>
      <c r="H176" s="209">
        <v>8</v>
      </c>
      <c r="I176" s="210"/>
      <c r="J176" s="211">
        <f>ROUND(I176*H176,2)</f>
        <v>0</v>
      </c>
      <c r="K176" s="207" t="s">
        <v>28</v>
      </c>
      <c r="L176" s="46"/>
      <c r="M176" s="212" t="s">
        <v>28</v>
      </c>
      <c r="N176" s="213" t="s">
        <v>45</v>
      </c>
      <c r="O176" s="86"/>
      <c r="P176" s="214">
        <f>O176*H176</f>
        <v>0</v>
      </c>
      <c r="Q176" s="214">
        <v>0</v>
      </c>
      <c r="R176" s="214">
        <f>Q176*H176</f>
        <v>0</v>
      </c>
      <c r="S176" s="214">
        <v>0.021999999999999999</v>
      </c>
      <c r="T176" s="215">
        <f>S176*H176</f>
        <v>0.17599999999999999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109</v>
      </c>
      <c r="AT176" s="216" t="s">
        <v>153</v>
      </c>
      <c r="AU176" s="216" t="s">
        <v>84</v>
      </c>
      <c r="AY176" s="19" t="s">
        <v>152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109</v>
      </c>
      <c r="BM176" s="216" t="s">
        <v>275</v>
      </c>
    </row>
    <row r="177" s="13" customFormat="1">
      <c r="A177" s="13"/>
      <c r="B177" s="218"/>
      <c r="C177" s="219"/>
      <c r="D177" s="220" t="s">
        <v>159</v>
      </c>
      <c r="E177" s="221" t="s">
        <v>28</v>
      </c>
      <c r="F177" s="222" t="s">
        <v>160</v>
      </c>
      <c r="G177" s="219"/>
      <c r="H177" s="221" t="s">
        <v>28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159</v>
      </c>
      <c r="AU177" s="228" t="s">
        <v>84</v>
      </c>
      <c r="AV177" s="13" t="s">
        <v>82</v>
      </c>
      <c r="AW177" s="13" t="s">
        <v>35</v>
      </c>
      <c r="AX177" s="13" t="s">
        <v>74</v>
      </c>
      <c r="AY177" s="228" t="s">
        <v>152</v>
      </c>
    </row>
    <row r="178" s="13" customFormat="1">
      <c r="A178" s="13"/>
      <c r="B178" s="218"/>
      <c r="C178" s="219"/>
      <c r="D178" s="220" t="s">
        <v>159</v>
      </c>
      <c r="E178" s="221" t="s">
        <v>28</v>
      </c>
      <c r="F178" s="222" t="s">
        <v>161</v>
      </c>
      <c r="G178" s="219"/>
      <c r="H178" s="221" t="s">
        <v>28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159</v>
      </c>
      <c r="AU178" s="228" t="s">
        <v>84</v>
      </c>
      <c r="AV178" s="13" t="s">
        <v>82</v>
      </c>
      <c r="AW178" s="13" t="s">
        <v>35</v>
      </c>
      <c r="AX178" s="13" t="s">
        <v>74</v>
      </c>
      <c r="AY178" s="228" t="s">
        <v>152</v>
      </c>
    </row>
    <row r="179" s="14" customFormat="1">
      <c r="A179" s="14"/>
      <c r="B179" s="229"/>
      <c r="C179" s="230"/>
      <c r="D179" s="220" t="s">
        <v>159</v>
      </c>
      <c r="E179" s="231" t="s">
        <v>28</v>
      </c>
      <c r="F179" s="232" t="s">
        <v>104</v>
      </c>
      <c r="G179" s="230"/>
      <c r="H179" s="233">
        <v>8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159</v>
      </c>
      <c r="AU179" s="239" t="s">
        <v>84</v>
      </c>
      <c r="AV179" s="14" t="s">
        <v>84</v>
      </c>
      <c r="AW179" s="14" t="s">
        <v>35</v>
      </c>
      <c r="AX179" s="14" t="s">
        <v>74</v>
      </c>
      <c r="AY179" s="239" t="s">
        <v>152</v>
      </c>
    </row>
    <row r="180" s="15" customFormat="1">
      <c r="A180" s="15"/>
      <c r="B180" s="257"/>
      <c r="C180" s="258"/>
      <c r="D180" s="220" t="s">
        <v>159</v>
      </c>
      <c r="E180" s="259" t="s">
        <v>103</v>
      </c>
      <c r="F180" s="260" t="s">
        <v>262</v>
      </c>
      <c r="G180" s="258"/>
      <c r="H180" s="261">
        <v>8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159</v>
      </c>
      <c r="AU180" s="267" t="s">
        <v>84</v>
      </c>
      <c r="AV180" s="15" t="s">
        <v>157</v>
      </c>
      <c r="AW180" s="15" t="s">
        <v>35</v>
      </c>
      <c r="AX180" s="15" t="s">
        <v>82</v>
      </c>
      <c r="AY180" s="267" t="s">
        <v>152</v>
      </c>
    </row>
    <row r="181" s="2" customFormat="1" ht="37.8" customHeight="1">
      <c r="A181" s="40"/>
      <c r="B181" s="41"/>
      <c r="C181" s="205" t="s">
        <v>276</v>
      </c>
      <c r="D181" s="205" t="s">
        <v>153</v>
      </c>
      <c r="E181" s="206" t="s">
        <v>277</v>
      </c>
      <c r="F181" s="207" t="s">
        <v>278</v>
      </c>
      <c r="G181" s="208" t="s">
        <v>167</v>
      </c>
      <c r="H181" s="209">
        <v>8</v>
      </c>
      <c r="I181" s="210"/>
      <c r="J181" s="211">
        <f>ROUND(I181*H181,2)</f>
        <v>0</v>
      </c>
      <c r="K181" s="207" t="s">
        <v>28</v>
      </c>
      <c r="L181" s="46"/>
      <c r="M181" s="212" t="s">
        <v>28</v>
      </c>
      <c r="N181" s="213" t="s">
        <v>45</v>
      </c>
      <c r="O181" s="86"/>
      <c r="P181" s="214">
        <f>O181*H181</f>
        <v>0</v>
      </c>
      <c r="Q181" s="214">
        <v>0</v>
      </c>
      <c r="R181" s="214">
        <f>Q181*H181</f>
        <v>0</v>
      </c>
      <c r="S181" s="214">
        <v>0.021999999999999999</v>
      </c>
      <c r="T181" s="215">
        <f>S181*H181</f>
        <v>0.17599999999999999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6" t="s">
        <v>109</v>
      </c>
      <c r="AT181" s="216" t="s">
        <v>153</v>
      </c>
      <c r="AU181" s="216" t="s">
        <v>84</v>
      </c>
      <c r="AY181" s="19" t="s">
        <v>152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9" t="s">
        <v>82</v>
      </c>
      <c r="BK181" s="217">
        <f>ROUND(I181*H181,2)</f>
        <v>0</v>
      </c>
      <c r="BL181" s="19" t="s">
        <v>109</v>
      </c>
      <c r="BM181" s="216" t="s">
        <v>279</v>
      </c>
    </row>
    <row r="182" s="13" customFormat="1">
      <c r="A182" s="13"/>
      <c r="B182" s="218"/>
      <c r="C182" s="219"/>
      <c r="D182" s="220" t="s">
        <v>159</v>
      </c>
      <c r="E182" s="221" t="s">
        <v>28</v>
      </c>
      <c r="F182" s="222" t="s">
        <v>160</v>
      </c>
      <c r="G182" s="219"/>
      <c r="H182" s="221" t="s">
        <v>28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159</v>
      </c>
      <c r="AU182" s="228" t="s">
        <v>84</v>
      </c>
      <c r="AV182" s="13" t="s">
        <v>82</v>
      </c>
      <c r="AW182" s="13" t="s">
        <v>35</v>
      </c>
      <c r="AX182" s="13" t="s">
        <v>74</v>
      </c>
      <c r="AY182" s="228" t="s">
        <v>152</v>
      </c>
    </row>
    <row r="183" s="13" customFormat="1">
      <c r="A183" s="13"/>
      <c r="B183" s="218"/>
      <c r="C183" s="219"/>
      <c r="D183" s="220" t="s">
        <v>159</v>
      </c>
      <c r="E183" s="221" t="s">
        <v>28</v>
      </c>
      <c r="F183" s="222" t="s">
        <v>161</v>
      </c>
      <c r="G183" s="219"/>
      <c r="H183" s="221" t="s">
        <v>28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8" t="s">
        <v>159</v>
      </c>
      <c r="AU183" s="228" t="s">
        <v>84</v>
      </c>
      <c r="AV183" s="13" t="s">
        <v>82</v>
      </c>
      <c r="AW183" s="13" t="s">
        <v>35</v>
      </c>
      <c r="AX183" s="13" t="s">
        <v>74</v>
      </c>
      <c r="AY183" s="228" t="s">
        <v>152</v>
      </c>
    </row>
    <row r="184" s="14" customFormat="1">
      <c r="A184" s="14"/>
      <c r="B184" s="229"/>
      <c r="C184" s="230"/>
      <c r="D184" s="220" t="s">
        <v>159</v>
      </c>
      <c r="E184" s="231" t="s">
        <v>28</v>
      </c>
      <c r="F184" s="232" t="s">
        <v>104</v>
      </c>
      <c r="G184" s="230"/>
      <c r="H184" s="233">
        <v>8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159</v>
      </c>
      <c r="AU184" s="239" t="s">
        <v>84</v>
      </c>
      <c r="AV184" s="14" t="s">
        <v>84</v>
      </c>
      <c r="AW184" s="14" t="s">
        <v>35</v>
      </c>
      <c r="AX184" s="14" t="s">
        <v>74</v>
      </c>
      <c r="AY184" s="239" t="s">
        <v>152</v>
      </c>
    </row>
    <row r="185" s="15" customFormat="1">
      <c r="A185" s="15"/>
      <c r="B185" s="257"/>
      <c r="C185" s="258"/>
      <c r="D185" s="220" t="s">
        <v>159</v>
      </c>
      <c r="E185" s="259" t="s">
        <v>28</v>
      </c>
      <c r="F185" s="260" t="s">
        <v>262</v>
      </c>
      <c r="G185" s="258"/>
      <c r="H185" s="261">
        <v>8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159</v>
      </c>
      <c r="AU185" s="267" t="s">
        <v>84</v>
      </c>
      <c r="AV185" s="15" t="s">
        <v>157</v>
      </c>
      <c r="AW185" s="15" t="s">
        <v>35</v>
      </c>
      <c r="AX185" s="15" t="s">
        <v>82</v>
      </c>
      <c r="AY185" s="267" t="s">
        <v>152</v>
      </c>
    </row>
    <row r="186" s="2" customFormat="1" ht="37.8" customHeight="1">
      <c r="A186" s="40"/>
      <c r="B186" s="41"/>
      <c r="C186" s="205" t="s">
        <v>280</v>
      </c>
      <c r="D186" s="205" t="s">
        <v>153</v>
      </c>
      <c r="E186" s="206" t="s">
        <v>281</v>
      </c>
      <c r="F186" s="207" t="s">
        <v>282</v>
      </c>
      <c r="G186" s="208" t="s">
        <v>167</v>
      </c>
      <c r="H186" s="209">
        <v>8</v>
      </c>
      <c r="I186" s="210"/>
      <c r="J186" s="211">
        <f>ROUND(I186*H186,2)</f>
        <v>0</v>
      </c>
      <c r="K186" s="207" t="s">
        <v>28</v>
      </c>
      <c r="L186" s="46"/>
      <c r="M186" s="212" t="s">
        <v>28</v>
      </c>
      <c r="N186" s="213" t="s">
        <v>45</v>
      </c>
      <c r="O186" s="86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6" t="s">
        <v>109</v>
      </c>
      <c r="AT186" s="216" t="s">
        <v>153</v>
      </c>
      <c r="AU186" s="216" t="s">
        <v>84</v>
      </c>
      <c r="AY186" s="19" t="s">
        <v>152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9" t="s">
        <v>82</v>
      </c>
      <c r="BK186" s="217">
        <f>ROUND(I186*H186,2)</f>
        <v>0</v>
      </c>
      <c r="BL186" s="19" t="s">
        <v>109</v>
      </c>
      <c r="BM186" s="216" t="s">
        <v>283</v>
      </c>
    </row>
    <row r="187" s="14" customFormat="1">
      <c r="A187" s="14"/>
      <c r="B187" s="229"/>
      <c r="C187" s="230"/>
      <c r="D187" s="220" t="s">
        <v>159</v>
      </c>
      <c r="E187" s="231" t="s">
        <v>28</v>
      </c>
      <c r="F187" s="232" t="s">
        <v>103</v>
      </c>
      <c r="G187" s="230"/>
      <c r="H187" s="233">
        <v>8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159</v>
      </c>
      <c r="AU187" s="239" t="s">
        <v>84</v>
      </c>
      <c r="AV187" s="14" t="s">
        <v>84</v>
      </c>
      <c r="AW187" s="14" t="s">
        <v>35</v>
      </c>
      <c r="AX187" s="14" t="s">
        <v>82</v>
      </c>
      <c r="AY187" s="239" t="s">
        <v>152</v>
      </c>
    </row>
    <row r="188" s="2" customFormat="1" ht="44.25" customHeight="1">
      <c r="A188" s="40"/>
      <c r="B188" s="41"/>
      <c r="C188" s="205" t="s">
        <v>284</v>
      </c>
      <c r="D188" s="205" t="s">
        <v>153</v>
      </c>
      <c r="E188" s="206" t="s">
        <v>285</v>
      </c>
      <c r="F188" s="207" t="s">
        <v>286</v>
      </c>
      <c r="G188" s="208" t="s">
        <v>287</v>
      </c>
      <c r="H188" s="209">
        <v>34</v>
      </c>
      <c r="I188" s="210"/>
      <c r="J188" s="211">
        <f>ROUND(I188*H188,2)</f>
        <v>0</v>
      </c>
      <c r="K188" s="207" t="s">
        <v>191</v>
      </c>
      <c r="L188" s="46"/>
      <c r="M188" s="212" t="s">
        <v>28</v>
      </c>
      <c r="N188" s="213" t="s">
        <v>45</v>
      </c>
      <c r="O188" s="86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109</v>
      </c>
      <c r="AT188" s="216" t="s">
        <v>153</v>
      </c>
      <c r="AU188" s="216" t="s">
        <v>84</v>
      </c>
      <c r="AY188" s="19" t="s">
        <v>152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109</v>
      </c>
      <c r="BM188" s="216" t="s">
        <v>288</v>
      </c>
    </row>
    <row r="189" s="2" customFormat="1">
      <c r="A189" s="40"/>
      <c r="B189" s="41"/>
      <c r="C189" s="42"/>
      <c r="D189" s="242" t="s">
        <v>193</v>
      </c>
      <c r="E189" s="42"/>
      <c r="F189" s="243" t="s">
        <v>289</v>
      </c>
      <c r="G189" s="42"/>
      <c r="H189" s="42"/>
      <c r="I189" s="244"/>
      <c r="J189" s="42"/>
      <c r="K189" s="42"/>
      <c r="L189" s="46"/>
      <c r="M189" s="245"/>
      <c r="N189" s="246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193</v>
      </c>
      <c r="AU189" s="19" t="s">
        <v>84</v>
      </c>
    </row>
    <row r="190" s="14" customFormat="1">
      <c r="A190" s="14"/>
      <c r="B190" s="229"/>
      <c r="C190" s="230"/>
      <c r="D190" s="220" t="s">
        <v>159</v>
      </c>
      <c r="E190" s="231" t="s">
        <v>28</v>
      </c>
      <c r="F190" s="232" t="s">
        <v>112</v>
      </c>
      <c r="G190" s="230"/>
      <c r="H190" s="233">
        <v>34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159</v>
      </c>
      <c r="AU190" s="239" t="s">
        <v>84</v>
      </c>
      <c r="AV190" s="14" t="s">
        <v>84</v>
      </c>
      <c r="AW190" s="14" t="s">
        <v>35</v>
      </c>
      <c r="AX190" s="14" t="s">
        <v>82</v>
      </c>
      <c r="AY190" s="239" t="s">
        <v>152</v>
      </c>
    </row>
    <row r="191" s="2" customFormat="1" ht="24.15" customHeight="1">
      <c r="A191" s="40"/>
      <c r="B191" s="41"/>
      <c r="C191" s="247" t="s">
        <v>290</v>
      </c>
      <c r="D191" s="247" t="s">
        <v>219</v>
      </c>
      <c r="E191" s="248" t="s">
        <v>291</v>
      </c>
      <c r="F191" s="249" t="s">
        <v>292</v>
      </c>
      <c r="G191" s="250" t="s">
        <v>259</v>
      </c>
      <c r="H191" s="251">
        <v>0.93500000000000005</v>
      </c>
      <c r="I191" s="252"/>
      <c r="J191" s="253">
        <f>ROUND(I191*H191,2)</f>
        <v>0</v>
      </c>
      <c r="K191" s="249" t="s">
        <v>191</v>
      </c>
      <c r="L191" s="254"/>
      <c r="M191" s="255" t="s">
        <v>28</v>
      </c>
      <c r="N191" s="256" t="s">
        <v>45</v>
      </c>
      <c r="O191" s="86"/>
      <c r="P191" s="214">
        <f>O191*H191</f>
        <v>0</v>
      </c>
      <c r="Q191" s="214">
        <v>0.55000000000000004</v>
      </c>
      <c r="R191" s="214">
        <f>Q191*H191</f>
        <v>0.5142500000000001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223</v>
      </c>
      <c r="AT191" s="216" t="s">
        <v>219</v>
      </c>
      <c r="AU191" s="216" t="s">
        <v>84</v>
      </c>
      <c r="AY191" s="19" t="s">
        <v>152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82</v>
      </c>
      <c r="BK191" s="217">
        <f>ROUND(I191*H191,2)</f>
        <v>0</v>
      </c>
      <c r="BL191" s="19" t="s">
        <v>109</v>
      </c>
      <c r="BM191" s="216" t="s">
        <v>293</v>
      </c>
    </row>
    <row r="192" s="14" customFormat="1">
      <c r="A192" s="14"/>
      <c r="B192" s="229"/>
      <c r="C192" s="230"/>
      <c r="D192" s="220" t="s">
        <v>159</v>
      </c>
      <c r="E192" s="231" t="s">
        <v>28</v>
      </c>
      <c r="F192" s="232" t="s">
        <v>294</v>
      </c>
      <c r="G192" s="230"/>
      <c r="H192" s="233">
        <v>0.93500000000000005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159</v>
      </c>
      <c r="AU192" s="239" t="s">
        <v>84</v>
      </c>
      <c r="AV192" s="14" t="s">
        <v>84</v>
      </c>
      <c r="AW192" s="14" t="s">
        <v>35</v>
      </c>
      <c r="AX192" s="14" t="s">
        <v>74</v>
      </c>
      <c r="AY192" s="239" t="s">
        <v>152</v>
      </c>
    </row>
    <row r="193" s="15" customFormat="1">
      <c r="A193" s="15"/>
      <c r="B193" s="257"/>
      <c r="C193" s="258"/>
      <c r="D193" s="220" t="s">
        <v>159</v>
      </c>
      <c r="E193" s="259" t="s">
        <v>115</v>
      </c>
      <c r="F193" s="260" t="s">
        <v>262</v>
      </c>
      <c r="G193" s="258"/>
      <c r="H193" s="261">
        <v>0.93500000000000005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159</v>
      </c>
      <c r="AU193" s="267" t="s">
        <v>84</v>
      </c>
      <c r="AV193" s="15" t="s">
        <v>157</v>
      </c>
      <c r="AW193" s="15" t="s">
        <v>35</v>
      </c>
      <c r="AX193" s="15" t="s">
        <v>82</v>
      </c>
      <c r="AY193" s="267" t="s">
        <v>152</v>
      </c>
    </row>
    <row r="194" s="2" customFormat="1" ht="49.05" customHeight="1">
      <c r="A194" s="40"/>
      <c r="B194" s="41"/>
      <c r="C194" s="205" t="s">
        <v>295</v>
      </c>
      <c r="D194" s="205" t="s">
        <v>153</v>
      </c>
      <c r="E194" s="206" t="s">
        <v>296</v>
      </c>
      <c r="F194" s="207" t="s">
        <v>297</v>
      </c>
      <c r="G194" s="208" t="s">
        <v>287</v>
      </c>
      <c r="H194" s="209">
        <v>34</v>
      </c>
      <c r="I194" s="210"/>
      <c r="J194" s="211">
        <f>ROUND(I194*H194,2)</f>
        <v>0</v>
      </c>
      <c r="K194" s="207" t="s">
        <v>191</v>
      </c>
      <c r="L194" s="46"/>
      <c r="M194" s="212" t="s">
        <v>28</v>
      </c>
      <c r="N194" s="213" t="s">
        <v>45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0.014999999999999999</v>
      </c>
      <c r="T194" s="215">
        <f>S194*H194</f>
        <v>0.51000000000000001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109</v>
      </c>
      <c r="AT194" s="216" t="s">
        <v>153</v>
      </c>
      <c r="AU194" s="216" t="s">
        <v>84</v>
      </c>
      <c r="AY194" s="19" t="s">
        <v>152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82</v>
      </c>
      <c r="BK194" s="217">
        <f>ROUND(I194*H194,2)</f>
        <v>0</v>
      </c>
      <c r="BL194" s="19" t="s">
        <v>109</v>
      </c>
      <c r="BM194" s="216" t="s">
        <v>298</v>
      </c>
    </row>
    <row r="195" s="2" customFormat="1">
      <c r="A195" s="40"/>
      <c r="B195" s="41"/>
      <c r="C195" s="42"/>
      <c r="D195" s="242" t="s">
        <v>193</v>
      </c>
      <c r="E195" s="42"/>
      <c r="F195" s="243" t="s">
        <v>299</v>
      </c>
      <c r="G195" s="42"/>
      <c r="H195" s="42"/>
      <c r="I195" s="244"/>
      <c r="J195" s="42"/>
      <c r="K195" s="42"/>
      <c r="L195" s="46"/>
      <c r="M195" s="245"/>
      <c r="N195" s="246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193</v>
      </c>
      <c r="AU195" s="19" t="s">
        <v>84</v>
      </c>
    </row>
    <row r="196" s="14" customFormat="1">
      <c r="A196" s="14"/>
      <c r="B196" s="229"/>
      <c r="C196" s="230"/>
      <c r="D196" s="220" t="s">
        <v>159</v>
      </c>
      <c r="E196" s="231" t="s">
        <v>28</v>
      </c>
      <c r="F196" s="232" t="s">
        <v>112</v>
      </c>
      <c r="G196" s="230"/>
      <c r="H196" s="233">
        <v>34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159</v>
      </c>
      <c r="AU196" s="239" t="s">
        <v>84</v>
      </c>
      <c r="AV196" s="14" t="s">
        <v>84</v>
      </c>
      <c r="AW196" s="14" t="s">
        <v>35</v>
      </c>
      <c r="AX196" s="14" t="s">
        <v>82</v>
      </c>
      <c r="AY196" s="239" t="s">
        <v>152</v>
      </c>
    </row>
    <row r="197" s="2" customFormat="1" ht="24.15" customHeight="1">
      <c r="A197" s="40"/>
      <c r="B197" s="41"/>
      <c r="C197" s="205" t="s">
        <v>300</v>
      </c>
      <c r="D197" s="205" t="s">
        <v>153</v>
      </c>
      <c r="E197" s="206" t="s">
        <v>301</v>
      </c>
      <c r="F197" s="207" t="s">
        <v>302</v>
      </c>
      <c r="G197" s="208" t="s">
        <v>287</v>
      </c>
      <c r="H197" s="209">
        <v>9.5999999999999996</v>
      </c>
      <c r="I197" s="210"/>
      <c r="J197" s="211">
        <f>ROUND(I197*H197,2)</f>
        <v>0</v>
      </c>
      <c r="K197" s="207" t="s">
        <v>191</v>
      </c>
      <c r="L197" s="46"/>
      <c r="M197" s="212" t="s">
        <v>28</v>
      </c>
      <c r="N197" s="213" t="s">
        <v>45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109</v>
      </c>
      <c r="AT197" s="216" t="s">
        <v>153</v>
      </c>
      <c r="AU197" s="216" t="s">
        <v>84</v>
      </c>
      <c r="AY197" s="19" t="s">
        <v>152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109</v>
      </c>
      <c r="BM197" s="216" t="s">
        <v>303</v>
      </c>
    </row>
    <row r="198" s="2" customFormat="1">
      <c r="A198" s="40"/>
      <c r="B198" s="41"/>
      <c r="C198" s="42"/>
      <c r="D198" s="242" t="s">
        <v>193</v>
      </c>
      <c r="E198" s="42"/>
      <c r="F198" s="243" t="s">
        <v>304</v>
      </c>
      <c r="G198" s="42"/>
      <c r="H198" s="42"/>
      <c r="I198" s="244"/>
      <c r="J198" s="42"/>
      <c r="K198" s="42"/>
      <c r="L198" s="46"/>
      <c r="M198" s="245"/>
      <c r="N198" s="24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193</v>
      </c>
      <c r="AU198" s="19" t="s">
        <v>84</v>
      </c>
    </row>
    <row r="199" s="14" customFormat="1">
      <c r="A199" s="14"/>
      <c r="B199" s="229"/>
      <c r="C199" s="230"/>
      <c r="D199" s="220" t="s">
        <v>159</v>
      </c>
      <c r="E199" s="231" t="s">
        <v>28</v>
      </c>
      <c r="F199" s="232" t="s">
        <v>118</v>
      </c>
      <c r="G199" s="230"/>
      <c r="H199" s="233">
        <v>9.5999999999999996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9" t="s">
        <v>159</v>
      </c>
      <c r="AU199" s="239" t="s">
        <v>84</v>
      </c>
      <c r="AV199" s="14" t="s">
        <v>84</v>
      </c>
      <c r="AW199" s="14" t="s">
        <v>35</v>
      </c>
      <c r="AX199" s="14" t="s">
        <v>82</v>
      </c>
      <c r="AY199" s="239" t="s">
        <v>152</v>
      </c>
    </row>
    <row r="200" s="2" customFormat="1" ht="16.5" customHeight="1">
      <c r="A200" s="40"/>
      <c r="B200" s="41"/>
      <c r="C200" s="247" t="s">
        <v>305</v>
      </c>
      <c r="D200" s="247" t="s">
        <v>219</v>
      </c>
      <c r="E200" s="248" t="s">
        <v>306</v>
      </c>
      <c r="F200" s="249" t="s">
        <v>307</v>
      </c>
      <c r="G200" s="250" t="s">
        <v>259</v>
      </c>
      <c r="H200" s="251">
        <v>0.127</v>
      </c>
      <c r="I200" s="252"/>
      <c r="J200" s="253">
        <f>ROUND(I200*H200,2)</f>
        <v>0</v>
      </c>
      <c r="K200" s="249" t="s">
        <v>191</v>
      </c>
      <c r="L200" s="254"/>
      <c r="M200" s="255" t="s">
        <v>28</v>
      </c>
      <c r="N200" s="256" t="s">
        <v>45</v>
      </c>
      <c r="O200" s="86"/>
      <c r="P200" s="214">
        <f>O200*H200</f>
        <v>0</v>
      </c>
      <c r="Q200" s="214">
        <v>0.55000000000000004</v>
      </c>
      <c r="R200" s="214">
        <f>Q200*H200</f>
        <v>0.069850000000000009</v>
      </c>
      <c r="S200" s="214">
        <v>0</v>
      </c>
      <c r="T200" s="21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6" t="s">
        <v>223</v>
      </c>
      <c r="AT200" s="216" t="s">
        <v>219</v>
      </c>
      <c r="AU200" s="216" t="s">
        <v>84</v>
      </c>
      <c r="AY200" s="19" t="s">
        <v>152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9" t="s">
        <v>82</v>
      </c>
      <c r="BK200" s="217">
        <f>ROUND(I200*H200,2)</f>
        <v>0</v>
      </c>
      <c r="BL200" s="19" t="s">
        <v>109</v>
      </c>
      <c r="BM200" s="216" t="s">
        <v>308</v>
      </c>
    </row>
    <row r="201" s="13" customFormat="1">
      <c r="A201" s="13"/>
      <c r="B201" s="218"/>
      <c r="C201" s="219"/>
      <c r="D201" s="220" t="s">
        <v>159</v>
      </c>
      <c r="E201" s="221" t="s">
        <v>28</v>
      </c>
      <c r="F201" s="222" t="s">
        <v>160</v>
      </c>
      <c r="G201" s="219"/>
      <c r="H201" s="221" t="s">
        <v>28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8" t="s">
        <v>159</v>
      </c>
      <c r="AU201" s="228" t="s">
        <v>84</v>
      </c>
      <c r="AV201" s="13" t="s">
        <v>82</v>
      </c>
      <c r="AW201" s="13" t="s">
        <v>35</v>
      </c>
      <c r="AX201" s="13" t="s">
        <v>74</v>
      </c>
      <c r="AY201" s="228" t="s">
        <v>152</v>
      </c>
    </row>
    <row r="202" s="13" customFormat="1">
      <c r="A202" s="13"/>
      <c r="B202" s="218"/>
      <c r="C202" s="219"/>
      <c r="D202" s="220" t="s">
        <v>159</v>
      </c>
      <c r="E202" s="221" t="s">
        <v>28</v>
      </c>
      <c r="F202" s="222" t="s">
        <v>161</v>
      </c>
      <c r="G202" s="219"/>
      <c r="H202" s="221" t="s">
        <v>28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159</v>
      </c>
      <c r="AU202" s="228" t="s">
        <v>84</v>
      </c>
      <c r="AV202" s="13" t="s">
        <v>82</v>
      </c>
      <c r="AW202" s="13" t="s">
        <v>35</v>
      </c>
      <c r="AX202" s="13" t="s">
        <v>74</v>
      </c>
      <c r="AY202" s="228" t="s">
        <v>152</v>
      </c>
    </row>
    <row r="203" s="14" customFormat="1">
      <c r="A203" s="14"/>
      <c r="B203" s="229"/>
      <c r="C203" s="230"/>
      <c r="D203" s="220" t="s">
        <v>159</v>
      </c>
      <c r="E203" s="231" t="s">
        <v>28</v>
      </c>
      <c r="F203" s="232" t="s">
        <v>309</v>
      </c>
      <c r="G203" s="230"/>
      <c r="H203" s="233">
        <v>0.127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9" t="s">
        <v>159</v>
      </c>
      <c r="AU203" s="239" t="s">
        <v>84</v>
      </c>
      <c r="AV203" s="14" t="s">
        <v>84</v>
      </c>
      <c r="AW203" s="14" t="s">
        <v>35</v>
      </c>
      <c r="AX203" s="14" t="s">
        <v>74</v>
      </c>
      <c r="AY203" s="239" t="s">
        <v>152</v>
      </c>
    </row>
    <row r="204" s="15" customFormat="1">
      <c r="A204" s="15"/>
      <c r="B204" s="257"/>
      <c r="C204" s="258"/>
      <c r="D204" s="220" t="s">
        <v>159</v>
      </c>
      <c r="E204" s="259" t="s">
        <v>119</v>
      </c>
      <c r="F204" s="260" t="s">
        <v>262</v>
      </c>
      <c r="G204" s="258"/>
      <c r="H204" s="261">
        <v>0.127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159</v>
      </c>
      <c r="AU204" s="267" t="s">
        <v>84</v>
      </c>
      <c r="AV204" s="15" t="s">
        <v>157</v>
      </c>
      <c r="AW204" s="15" t="s">
        <v>35</v>
      </c>
      <c r="AX204" s="15" t="s">
        <v>82</v>
      </c>
      <c r="AY204" s="267" t="s">
        <v>152</v>
      </c>
    </row>
    <row r="205" s="2" customFormat="1" ht="49.05" customHeight="1">
      <c r="A205" s="40"/>
      <c r="B205" s="41"/>
      <c r="C205" s="205" t="s">
        <v>310</v>
      </c>
      <c r="D205" s="205" t="s">
        <v>153</v>
      </c>
      <c r="E205" s="206" t="s">
        <v>311</v>
      </c>
      <c r="F205" s="207" t="s">
        <v>312</v>
      </c>
      <c r="G205" s="208" t="s">
        <v>287</v>
      </c>
      <c r="H205" s="209">
        <v>9.5999999999999996</v>
      </c>
      <c r="I205" s="210"/>
      <c r="J205" s="211">
        <f>ROUND(I205*H205,2)</f>
        <v>0</v>
      </c>
      <c r="K205" s="207" t="s">
        <v>191</v>
      </c>
      <c r="L205" s="46"/>
      <c r="M205" s="212" t="s">
        <v>28</v>
      </c>
      <c r="N205" s="213" t="s">
        <v>45</v>
      </c>
      <c r="O205" s="86"/>
      <c r="P205" s="214">
        <f>O205*H205</f>
        <v>0</v>
      </c>
      <c r="Q205" s="214">
        <v>0</v>
      </c>
      <c r="R205" s="214">
        <f>Q205*H205</f>
        <v>0</v>
      </c>
      <c r="S205" s="214">
        <v>0.0070000000000000001</v>
      </c>
      <c r="T205" s="215">
        <f>S205*H205</f>
        <v>0.067199999999999996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6" t="s">
        <v>109</v>
      </c>
      <c r="AT205" s="216" t="s">
        <v>153</v>
      </c>
      <c r="AU205" s="216" t="s">
        <v>84</v>
      </c>
      <c r="AY205" s="19" t="s">
        <v>152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9" t="s">
        <v>82</v>
      </c>
      <c r="BK205" s="217">
        <f>ROUND(I205*H205,2)</f>
        <v>0</v>
      </c>
      <c r="BL205" s="19" t="s">
        <v>109</v>
      </c>
      <c r="BM205" s="216" t="s">
        <v>313</v>
      </c>
    </row>
    <row r="206" s="2" customFormat="1">
      <c r="A206" s="40"/>
      <c r="B206" s="41"/>
      <c r="C206" s="42"/>
      <c r="D206" s="242" t="s">
        <v>193</v>
      </c>
      <c r="E206" s="42"/>
      <c r="F206" s="243" t="s">
        <v>314</v>
      </c>
      <c r="G206" s="42"/>
      <c r="H206" s="42"/>
      <c r="I206" s="244"/>
      <c r="J206" s="42"/>
      <c r="K206" s="42"/>
      <c r="L206" s="46"/>
      <c r="M206" s="245"/>
      <c r="N206" s="246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193</v>
      </c>
      <c r="AU206" s="19" t="s">
        <v>84</v>
      </c>
    </row>
    <row r="207" s="13" customFormat="1">
      <c r="A207" s="13"/>
      <c r="B207" s="218"/>
      <c r="C207" s="219"/>
      <c r="D207" s="220" t="s">
        <v>159</v>
      </c>
      <c r="E207" s="221" t="s">
        <v>28</v>
      </c>
      <c r="F207" s="222" t="s">
        <v>160</v>
      </c>
      <c r="G207" s="219"/>
      <c r="H207" s="221" t="s">
        <v>28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8" t="s">
        <v>159</v>
      </c>
      <c r="AU207" s="228" t="s">
        <v>84</v>
      </c>
      <c r="AV207" s="13" t="s">
        <v>82</v>
      </c>
      <c r="AW207" s="13" t="s">
        <v>35</v>
      </c>
      <c r="AX207" s="13" t="s">
        <v>74</v>
      </c>
      <c r="AY207" s="228" t="s">
        <v>152</v>
      </c>
    </row>
    <row r="208" s="13" customFormat="1">
      <c r="A208" s="13"/>
      <c r="B208" s="218"/>
      <c r="C208" s="219"/>
      <c r="D208" s="220" t="s">
        <v>159</v>
      </c>
      <c r="E208" s="221" t="s">
        <v>28</v>
      </c>
      <c r="F208" s="222" t="s">
        <v>161</v>
      </c>
      <c r="G208" s="219"/>
      <c r="H208" s="221" t="s">
        <v>28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8" t="s">
        <v>159</v>
      </c>
      <c r="AU208" s="228" t="s">
        <v>84</v>
      </c>
      <c r="AV208" s="13" t="s">
        <v>82</v>
      </c>
      <c r="AW208" s="13" t="s">
        <v>35</v>
      </c>
      <c r="AX208" s="13" t="s">
        <v>74</v>
      </c>
      <c r="AY208" s="228" t="s">
        <v>152</v>
      </c>
    </row>
    <row r="209" s="14" customFormat="1">
      <c r="A209" s="14"/>
      <c r="B209" s="229"/>
      <c r="C209" s="230"/>
      <c r="D209" s="220" t="s">
        <v>159</v>
      </c>
      <c r="E209" s="231" t="s">
        <v>118</v>
      </c>
      <c r="F209" s="232" t="s">
        <v>315</v>
      </c>
      <c r="G209" s="230"/>
      <c r="H209" s="233">
        <v>9.5999999999999996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9" t="s">
        <v>159</v>
      </c>
      <c r="AU209" s="239" t="s">
        <v>84</v>
      </c>
      <c r="AV209" s="14" t="s">
        <v>84</v>
      </c>
      <c r="AW209" s="14" t="s">
        <v>35</v>
      </c>
      <c r="AX209" s="14" t="s">
        <v>82</v>
      </c>
      <c r="AY209" s="239" t="s">
        <v>152</v>
      </c>
    </row>
    <row r="210" s="2" customFormat="1" ht="37.8" customHeight="1">
      <c r="A210" s="40"/>
      <c r="B210" s="41"/>
      <c r="C210" s="205" t="s">
        <v>223</v>
      </c>
      <c r="D210" s="205" t="s">
        <v>153</v>
      </c>
      <c r="E210" s="206" t="s">
        <v>316</v>
      </c>
      <c r="F210" s="207" t="s">
        <v>317</v>
      </c>
      <c r="G210" s="208" t="s">
        <v>259</v>
      </c>
      <c r="H210" s="209">
        <v>1.0620000000000001</v>
      </c>
      <c r="I210" s="210"/>
      <c r="J210" s="211">
        <f>ROUND(I210*H210,2)</f>
        <v>0</v>
      </c>
      <c r="K210" s="207" t="s">
        <v>191</v>
      </c>
      <c r="L210" s="46"/>
      <c r="M210" s="212" t="s">
        <v>28</v>
      </c>
      <c r="N210" s="213" t="s">
        <v>45</v>
      </c>
      <c r="O210" s="86"/>
      <c r="P210" s="214">
        <f>O210*H210</f>
        <v>0</v>
      </c>
      <c r="Q210" s="214">
        <v>0.023300000000000001</v>
      </c>
      <c r="R210" s="214">
        <f>Q210*H210</f>
        <v>0.024744600000000002</v>
      </c>
      <c r="S210" s="214">
        <v>0</v>
      </c>
      <c r="T210" s="21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6" t="s">
        <v>109</v>
      </c>
      <c r="AT210" s="216" t="s">
        <v>153</v>
      </c>
      <c r="AU210" s="216" t="s">
        <v>84</v>
      </c>
      <c r="AY210" s="19" t="s">
        <v>152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9" t="s">
        <v>82</v>
      </c>
      <c r="BK210" s="217">
        <f>ROUND(I210*H210,2)</f>
        <v>0</v>
      </c>
      <c r="BL210" s="19" t="s">
        <v>109</v>
      </c>
      <c r="BM210" s="216" t="s">
        <v>318</v>
      </c>
    </row>
    <row r="211" s="2" customFormat="1">
      <c r="A211" s="40"/>
      <c r="B211" s="41"/>
      <c r="C211" s="42"/>
      <c r="D211" s="242" t="s">
        <v>193</v>
      </c>
      <c r="E211" s="42"/>
      <c r="F211" s="243" t="s">
        <v>319</v>
      </c>
      <c r="G211" s="42"/>
      <c r="H211" s="42"/>
      <c r="I211" s="244"/>
      <c r="J211" s="42"/>
      <c r="K211" s="42"/>
      <c r="L211" s="46"/>
      <c r="M211" s="245"/>
      <c r="N211" s="246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193</v>
      </c>
      <c r="AU211" s="19" t="s">
        <v>84</v>
      </c>
    </row>
    <row r="212" s="14" customFormat="1">
      <c r="A212" s="14"/>
      <c r="B212" s="229"/>
      <c r="C212" s="230"/>
      <c r="D212" s="220" t="s">
        <v>159</v>
      </c>
      <c r="E212" s="231" t="s">
        <v>28</v>
      </c>
      <c r="F212" s="232" t="s">
        <v>115</v>
      </c>
      <c r="G212" s="230"/>
      <c r="H212" s="233">
        <v>0.93500000000000005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9" t="s">
        <v>159</v>
      </c>
      <c r="AU212" s="239" t="s">
        <v>84</v>
      </c>
      <c r="AV212" s="14" t="s">
        <v>84</v>
      </c>
      <c r="AW212" s="14" t="s">
        <v>35</v>
      </c>
      <c r="AX212" s="14" t="s">
        <v>74</v>
      </c>
      <c r="AY212" s="239" t="s">
        <v>152</v>
      </c>
    </row>
    <row r="213" s="14" customFormat="1">
      <c r="A213" s="14"/>
      <c r="B213" s="229"/>
      <c r="C213" s="230"/>
      <c r="D213" s="220" t="s">
        <v>159</v>
      </c>
      <c r="E213" s="231" t="s">
        <v>28</v>
      </c>
      <c r="F213" s="232" t="s">
        <v>119</v>
      </c>
      <c r="G213" s="230"/>
      <c r="H213" s="233">
        <v>0.127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9" t="s">
        <v>159</v>
      </c>
      <c r="AU213" s="239" t="s">
        <v>84</v>
      </c>
      <c r="AV213" s="14" t="s">
        <v>84</v>
      </c>
      <c r="AW213" s="14" t="s">
        <v>35</v>
      </c>
      <c r="AX213" s="14" t="s">
        <v>74</v>
      </c>
      <c r="AY213" s="239" t="s">
        <v>152</v>
      </c>
    </row>
    <row r="214" s="15" customFormat="1">
      <c r="A214" s="15"/>
      <c r="B214" s="257"/>
      <c r="C214" s="258"/>
      <c r="D214" s="220" t="s">
        <v>159</v>
      </c>
      <c r="E214" s="259" t="s">
        <v>28</v>
      </c>
      <c r="F214" s="260" t="s">
        <v>262</v>
      </c>
      <c r="G214" s="258"/>
      <c r="H214" s="261">
        <v>1.0620000000000001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159</v>
      </c>
      <c r="AU214" s="267" t="s">
        <v>84</v>
      </c>
      <c r="AV214" s="15" t="s">
        <v>157</v>
      </c>
      <c r="AW214" s="15" t="s">
        <v>35</v>
      </c>
      <c r="AX214" s="15" t="s">
        <v>82</v>
      </c>
      <c r="AY214" s="267" t="s">
        <v>152</v>
      </c>
    </row>
    <row r="215" s="2" customFormat="1" ht="37.8" customHeight="1">
      <c r="A215" s="40"/>
      <c r="B215" s="41"/>
      <c r="C215" s="205" t="s">
        <v>320</v>
      </c>
      <c r="D215" s="205" t="s">
        <v>153</v>
      </c>
      <c r="E215" s="206" t="s">
        <v>321</v>
      </c>
      <c r="F215" s="207" t="s">
        <v>322</v>
      </c>
      <c r="G215" s="208" t="s">
        <v>172</v>
      </c>
      <c r="H215" s="209">
        <v>1</v>
      </c>
      <c r="I215" s="210"/>
      <c r="J215" s="211">
        <f>ROUND(I215*H215,2)</f>
        <v>0</v>
      </c>
      <c r="K215" s="207" t="s">
        <v>28</v>
      </c>
      <c r="L215" s="46"/>
      <c r="M215" s="212" t="s">
        <v>28</v>
      </c>
      <c r="N215" s="213" t="s">
        <v>45</v>
      </c>
      <c r="O215" s="86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109</v>
      </c>
      <c r="AT215" s="216" t="s">
        <v>153</v>
      </c>
      <c r="AU215" s="216" t="s">
        <v>84</v>
      </c>
      <c r="AY215" s="19" t="s">
        <v>152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9" t="s">
        <v>82</v>
      </c>
      <c r="BK215" s="217">
        <f>ROUND(I215*H215,2)</f>
        <v>0</v>
      </c>
      <c r="BL215" s="19" t="s">
        <v>109</v>
      </c>
      <c r="BM215" s="216" t="s">
        <v>323</v>
      </c>
    </row>
    <row r="216" s="13" customFormat="1">
      <c r="A216" s="13"/>
      <c r="B216" s="218"/>
      <c r="C216" s="219"/>
      <c r="D216" s="220" t="s">
        <v>159</v>
      </c>
      <c r="E216" s="221" t="s">
        <v>28</v>
      </c>
      <c r="F216" s="222" t="s">
        <v>160</v>
      </c>
      <c r="G216" s="219"/>
      <c r="H216" s="221" t="s">
        <v>28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159</v>
      </c>
      <c r="AU216" s="228" t="s">
        <v>84</v>
      </c>
      <c r="AV216" s="13" t="s">
        <v>82</v>
      </c>
      <c r="AW216" s="13" t="s">
        <v>35</v>
      </c>
      <c r="AX216" s="13" t="s">
        <v>74</v>
      </c>
      <c r="AY216" s="228" t="s">
        <v>152</v>
      </c>
    </row>
    <row r="217" s="13" customFormat="1">
      <c r="A217" s="13"/>
      <c r="B217" s="218"/>
      <c r="C217" s="219"/>
      <c r="D217" s="220" t="s">
        <v>159</v>
      </c>
      <c r="E217" s="221" t="s">
        <v>28</v>
      </c>
      <c r="F217" s="222" t="s">
        <v>161</v>
      </c>
      <c r="G217" s="219"/>
      <c r="H217" s="221" t="s">
        <v>28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8" t="s">
        <v>159</v>
      </c>
      <c r="AU217" s="228" t="s">
        <v>84</v>
      </c>
      <c r="AV217" s="13" t="s">
        <v>82</v>
      </c>
      <c r="AW217" s="13" t="s">
        <v>35</v>
      </c>
      <c r="AX217" s="13" t="s">
        <v>74</v>
      </c>
      <c r="AY217" s="228" t="s">
        <v>152</v>
      </c>
    </row>
    <row r="218" s="14" customFormat="1">
      <c r="A218" s="14"/>
      <c r="B218" s="229"/>
      <c r="C218" s="230"/>
      <c r="D218" s="220" t="s">
        <v>159</v>
      </c>
      <c r="E218" s="231" t="s">
        <v>28</v>
      </c>
      <c r="F218" s="232" t="s">
        <v>82</v>
      </c>
      <c r="G218" s="230"/>
      <c r="H218" s="233">
        <v>1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9" t="s">
        <v>159</v>
      </c>
      <c r="AU218" s="239" t="s">
        <v>84</v>
      </c>
      <c r="AV218" s="14" t="s">
        <v>84</v>
      </c>
      <c r="AW218" s="14" t="s">
        <v>35</v>
      </c>
      <c r="AX218" s="14" t="s">
        <v>82</v>
      </c>
      <c r="AY218" s="239" t="s">
        <v>152</v>
      </c>
    </row>
    <row r="219" s="2" customFormat="1" ht="24.15" customHeight="1">
      <c r="A219" s="40"/>
      <c r="B219" s="41"/>
      <c r="C219" s="205" t="s">
        <v>113</v>
      </c>
      <c r="D219" s="205" t="s">
        <v>153</v>
      </c>
      <c r="E219" s="206" t="s">
        <v>324</v>
      </c>
      <c r="F219" s="207" t="s">
        <v>325</v>
      </c>
      <c r="G219" s="208" t="s">
        <v>172</v>
      </c>
      <c r="H219" s="209">
        <v>1</v>
      </c>
      <c r="I219" s="210"/>
      <c r="J219" s="211">
        <f>ROUND(I219*H219,2)</f>
        <v>0</v>
      </c>
      <c r="K219" s="207" t="s">
        <v>28</v>
      </c>
      <c r="L219" s="46"/>
      <c r="M219" s="212" t="s">
        <v>28</v>
      </c>
      <c r="N219" s="213" t="s">
        <v>45</v>
      </c>
      <c r="O219" s="86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6" t="s">
        <v>109</v>
      </c>
      <c r="AT219" s="216" t="s">
        <v>153</v>
      </c>
      <c r="AU219" s="216" t="s">
        <v>84</v>
      </c>
      <c r="AY219" s="19" t="s">
        <v>152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9" t="s">
        <v>82</v>
      </c>
      <c r="BK219" s="217">
        <f>ROUND(I219*H219,2)</f>
        <v>0</v>
      </c>
      <c r="BL219" s="19" t="s">
        <v>109</v>
      </c>
      <c r="BM219" s="216" t="s">
        <v>326</v>
      </c>
    </row>
    <row r="220" s="13" customFormat="1">
      <c r="A220" s="13"/>
      <c r="B220" s="218"/>
      <c r="C220" s="219"/>
      <c r="D220" s="220" t="s">
        <v>159</v>
      </c>
      <c r="E220" s="221" t="s">
        <v>28</v>
      </c>
      <c r="F220" s="222" t="s">
        <v>160</v>
      </c>
      <c r="G220" s="219"/>
      <c r="H220" s="221" t="s">
        <v>28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8" t="s">
        <v>159</v>
      </c>
      <c r="AU220" s="228" t="s">
        <v>84</v>
      </c>
      <c r="AV220" s="13" t="s">
        <v>82</v>
      </c>
      <c r="AW220" s="13" t="s">
        <v>35</v>
      </c>
      <c r="AX220" s="13" t="s">
        <v>74</v>
      </c>
      <c r="AY220" s="228" t="s">
        <v>152</v>
      </c>
    </row>
    <row r="221" s="13" customFormat="1">
      <c r="A221" s="13"/>
      <c r="B221" s="218"/>
      <c r="C221" s="219"/>
      <c r="D221" s="220" t="s">
        <v>159</v>
      </c>
      <c r="E221" s="221" t="s">
        <v>28</v>
      </c>
      <c r="F221" s="222" t="s">
        <v>161</v>
      </c>
      <c r="G221" s="219"/>
      <c r="H221" s="221" t="s">
        <v>28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159</v>
      </c>
      <c r="AU221" s="228" t="s">
        <v>84</v>
      </c>
      <c r="AV221" s="13" t="s">
        <v>82</v>
      </c>
      <c r="AW221" s="13" t="s">
        <v>35</v>
      </c>
      <c r="AX221" s="13" t="s">
        <v>74</v>
      </c>
      <c r="AY221" s="228" t="s">
        <v>152</v>
      </c>
    </row>
    <row r="222" s="14" customFormat="1">
      <c r="A222" s="14"/>
      <c r="B222" s="229"/>
      <c r="C222" s="230"/>
      <c r="D222" s="220" t="s">
        <v>159</v>
      </c>
      <c r="E222" s="231" t="s">
        <v>28</v>
      </c>
      <c r="F222" s="232" t="s">
        <v>82</v>
      </c>
      <c r="G222" s="230"/>
      <c r="H222" s="233">
        <v>1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9" t="s">
        <v>159</v>
      </c>
      <c r="AU222" s="239" t="s">
        <v>84</v>
      </c>
      <c r="AV222" s="14" t="s">
        <v>84</v>
      </c>
      <c r="AW222" s="14" t="s">
        <v>35</v>
      </c>
      <c r="AX222" s="14" t="s">
        <v>82</v>
      </c>
      <c r="AY222" s="239" t="s">
        <v>152</v>
      </c>
    </row>
    <row r="223" s="2" customFormat="1" ht="24.15" customHeight="1">
      <c r="A223" s="40"/>
      <c r="B223" s="41"/>
      <c r="C223" s="205" t="s">
        <v>327</v>
      </c>
      <c r="D223" s="205" t="s">
        <v>153</v>
      </c>
      <c r="E223" s="206" t="s">
        <v>328</v>
      </c>
      <c r="F223" s="207" t="s">
        <v>329</v>
      </c>
      <c r="G223" s="208" t="s">
        <v>172</v>
      </c>
      <c r="H223" s="209">
        <v>1</v>
      </c>
      <c r="I223" s="210"/>
      <c r="J223" s="211">
        <f>ROUND(I223*H223,2)</f>
        <v>0</v>
      </c>
      <c r="K223" s="207" t="s">
        <v>28</v>
      </c>
      <c r="L223" s="46"/>
      <c r="M223" s="212" t="s">
        <v>28</v>
      </c>
      <c r="N223" s="213" t="s">
        <v>45</v>
      </c>
      <c r="O223" s="86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6" t="s">
        <v>109</v>
      </c>
      <c r="AT223" s="216" t="s">
        <v>153</v>
      </c>
      <c r="AU223" s="216" t="s">
        <v>84</v>
      </c>
      <c r="AY223" s="19" t="s">
        <v>152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9" t="s">
        <v>82</v>
      </c>
      <c r="BK223" s="217">
        <f>ROUND(I223*H223,2)</f>
        <v>0</v>
      </c>
      <c r="BL223" s="19" t="s">
        <v>109</v>
      </c>
      <c r="BM223" s="216" t="s">
        <v>330</v>
      </c>
    </row>
    <row r="224" s="13" customFormat="1">
      <c r="A224" s="13"/>
      <c r="B224" s="218"/>
      <c r="C224" s="219"/>
      <c r="D224" s="220" t="s">
        <v>159</v>
      </c>
      <c r="E224" s="221" t="s">
        <v>28</v>
      </c>
      <c r="F224" s="222" t="s">
        <v>160</v>
      </c>
      <c r="G224" s="219"/>
      <c r="H224" s="221" t="s">
        <v>28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159</v>
      </c>
      <c r="AU224" s="228" t="s">
        <v>84</v>
      </c>
      <c r="AV224" s="13" t="s">
        <v>82</v>
      </c>
      <c r="AW224" s="13" t="s">
        <v>35</v>
      </c>
      <c r="AX224" s="13" t="s">
        <v>74</v>
      </c>
      <c r="AY224" s="228" t="s">
        <v>152</v>
      </c>
    </row>
    <row r="225" s="13" customFormat="1">
      <c r="A225" s="13"/>
      <c r="B225" s="218"/>
      <c r="C225" s="219"/>
      <c r="D225" s="220" t="s">
        <v>159</v>
      </c>
      <c r="E225" s="221" t="s">
        <v>28</v>
      </c>
      <c r="F225" s="222" t="s">
        <v>161</v>
      </c>
      <c r="G225" s="219"/>
      <c r="H225" s="221" t="s">
        <v>28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8" t="s">
        <v>159</v>
      </c>
      <c r="AU225" s="228" t="s">
        <v>84</v>
      </c>
      <c r="AV225" s="13" t="s">
        <v>82</v>
      </c>
      <c r="AW225" s="13" t="s">
        <v>35</v>
      </c>
      <c r="AX225" s="13" t="s">
        <v>74</v>
      </c>
      <c r="AY225" s="228" t="s">
        <v>152</v>
      </c>
    </row>
    <row r="226" s="14" customFormat="1">
      <c r="A226" s="14"/>
      <c r="B226" s="229"/>
      <c r="C226" s="230"/>
      <c r="D226" s="220" t="s">
        <v>159</v>
      </c>
      <c r="E226" s="231" t="s">
        <v>28</v>
      </c>
      <c r="F226" s="232" t="s">
        <v>82</v>
      </c>
      <c r="G226" s="230"/>
      <c r="H226" s="233">
        <v>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9" t="s">
        <v>159</v>
      </c>
      <c r="AU226" s="239" t="s">
        <v>84</v>
      </c>
      <c r="AV226" s="14" t="s">
        <v>84</v>
      </c>
      <c r="AW226" s="14" t="s">
        <v>35</v>
      </c>
      <c r="AX226" s="14" t="s">
        <v>82</v>
      </c>
      <c r="AY226" s="239" t="s">
        <v>152</v>
      </c>
    </row>
    <row r="227" s="2" customFormat="1" ht="49.05" customHeight="1">
      <c r="A227" s="40"/>
      <c r="B227" s="41"/>
      <c r="C227" s="205" t="s">
        <v>331</v>
      </c>
      <c r="D227" s="205" t="s">
        <v>153</v>
      </c>
      <c r="E227" s="206" t="s">
        <v>332</v>
      </c>
      <c r="F227" s="207" t="s">
        <v>333</v>
      </c>
      <c r="G227" s="208" t="s">
        <v>172</v>
      </c>
      <c r="H227" s="209">
        <v>1</v>
      </c>
      <c r="I227" s="210"/>
      <c r="J227" s="211">
        <f>ROUND(I227*H227,2)</f>
        <v>0</v>
      </c>
      <c r="K227" s="207" t="s">
        <v>28</v>
      </c>
      <c r="L227" s="46"/>
      <c r="M227" s="212" t="s">
        <v>28</v>
      </c>
      <c r="N227" s="213" t="s">
        <v>45</v>
      </c>
      <c r="O227" s="86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6" t="s">
        <v>109</v>
      </c>
      <c r="AT227" s="216" t="s">
        <v>153</v>
      </c>
      <c r="AU227" s="216" t="s">
        <v>84</v>
      </c>
      <c r="AY227" s="19" t="s">
        <v>152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9" t="s">
        <v>82</v>
      </c>
      <c r="BK227" s="217">
        <f>ROUND(I227*H227,2)</f>
        <v>0</v>
      </c>
      <c r="BL227" s="19" t="s">
        <v>109</v>
      </c>
      <c r="BM227" s="216" t="s">
        <v>334</v>
      </c>
    </row>
    <row r="228" s="13" customFormat="1">
      <c r="A228" s="13"/>
      <c r="B228" s="218"/>
      <c r="C228" s="219"/>
      <c r="D228" s="220" t="s">
        <v>159</v>
      </c>
      <c r="E228" s="221" t="s">
        <v>28</v>
      </c>
      <c r="F228" s="222" t="s">
        <v>160</v>
      </c>
      <c r="G228" s="219"/>
      <c r="H228" s="221" t="s">
        <v>28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159</v>
      </c>
      <c r="AU228" s="228" t="s">
        <v>84</v>
      </c>
      <c r="AV228" s="13" t="s">
        <v>82</v>
      </c>
      <c r="AW228" s="13" t="s">
        <v>35</v>
      </c>
      <c r="AX228" s="13" t="s">
        <v>74</v>
      </c>
      <c r="AY228" s="228" t="s">
        <v>152</v>
      </c>
    </row>
    <row r="229" s="13" customFormat="1">
      <c r="A229" s="13"/>
      <c r="B229" s="218"/>
      <c r="C229" s="219"/>
      <c r="D229" s="220" t="s">
        <v>159</v>
      </c>
      <c r="E229" s="221" t="s">
        <v>28</v>
      </c>
      <c r="F229" s="222" t="s">
        <v>161</v>
      </c>
      <c r="G229" s="219"/>
      <c r="H229" s="221" t="s">
        <v>28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8" t="s">
        <v>159</v>
      </c>
      <c r="AU229" s="228" t="s">
        <v>84</v>
      </c>
      <c r="AV229" s="13" t="s">
        <v>82</v>
      </c>
      <c r="AW229" s="13" t="s">
        <v>35</v>
      </c>
      <c r="AX229" s="13" t="s">
        <v>74</v>
      </c>
      <c r="AY229" s="228" t="s">
        <v>152</v>
      </c>
    </row>
    <row r="230" s="14" customFormat="1">
      <c r="A230" s="14"/>
      <c r="B230" s="229"/>
      <c r="C230" s="230"/>
      <c r="D230" s="220" t="s">
        <v>159</v>
      </c>
      <c r="E230" s="231" t="s">
        <v>28</v>
      </c>
      <c r="F230" s="232" t="s">
        <v>82</v>
      </c>
      <c r="G230" s="230"/>
      <c r="H230" s="233">
        <v>1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9" t="s">
        <v>159</v>
      </c>
      <c r="AU230" s="239" t="s">
        <v>84</v>
      </c>
      <c r="AV230" s="14" t="s">
        <v>84</v>
      </c>
      <c r="AW230" s="14" t="s">
        <v>35</v>
      </c>
      <c r="AX230" s="14" t="s">
        <v>82</v>
      </c>
      <c r="AY230" s="239" t="s">
        <v>152</v>
      </c>
    </row>
    <row r="231" s="2" customFormat="1" ht="55.5" customHeight="1">
      <c r="A231" s="40"/>
      <c r="B231" s="41"/>
      <c r="C231" s="205" t="s">
        <v>335</v>
      </c>
      <c r="D231" s="205" t="s">
        <v>153</v>
      </c>
      <c r="E231" s="206" t="s">
        <v>336</v>
      </c>
      <c r="F231" s="207" t="s">
        <v>337</v>
      </c>
      <c r="G231" s="208" t="s">
        <v>190</v>
      </c>
      <c r="H231" s="209">
        <v>0.65200000000000002</v>
      </c>
      <c r="I231" s="210"/>
      <c r="J231" s="211">
        <f>ROUND(I231*H231,2)</f>
        <v>0</v>
      </c>
      <c r="K231" s="207" t="s">
        <v>191</v>
      </c>
      <c r="L231" s="46"/>
      <c r="M231" s="212" t="s">
        <v>28</v>
      </c>
      <c r="N231" s="213" t="s">
        <v>45</v>
      </c>
      <c r="O231" s="86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6" t="s">
        <v>109</v>
      </c>
      <c r="AT231" s="216" t="s">
        <v>153</v>
      </c>
      <c r="AU231" s="216" t="s">
        <v>84</v>
      </c>
      <c r="AY231" s="19" t="s">
        <v>152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9" t="s">
        <v>82</v>
      </c>
      <c r="BK231" s="217">
        <f>ROUND(I231*H231,2)</f>
        <v>0</v>
      </c>
      <c r="BL231" s="19" t="s">
        <v>109</v>
      </c>
      <c r="BM231" s="216" t="s">
        <v>338</v>
      </c>
    </row>
    <row r="232" s="2" customFormat="1">
      <c r="A232" s="40"/>
      <c r="B232" s="41"/>
      <c r="C232" s="42"/>
      <c r="D232" s="242" t="s">
        <v>193</v>
      </c>
      <c r="E232" s="42"/>
      <c r="F232" s="243" t="s">
        <v>339</v>
      </c>
      <c r="G232" s="42"/>
      <c r="H232" s="42"/>
      <c r="I232" s="244"/>
      <c r="J232" s="42"/>
      <c r="K232" s="42"/>
      <c r="L232" s="46"/>
      <c r="M232" s="245"/>
      <c r="N232" s="246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193</v>
      </c>
      <c r="AU232" s="19" t="s">
        <v>84</v>
      </c>
    </row>
    <row r="233" s="12" customFormat="1" ht="22.8" customHeight="1">
      <c r="A233" s="12"/>
      <c r="B233" s="191"/>
      <c r="C233" s="192"/>
      <c r="D233" s="193" t="s">
        <v>73</v>
      </c>
      <c r="E233" s="240" t="s">
        <v>340</v>
      </c>
      <c r="F233" s="240" t="s">
        <v>341</v>
      </c>
      <c r="G233" s="192"/>
      <c r="H233" s="192"/>
      <c r="I233" s="195"/>
      <c r="J233" s="241">
        <f>BK233</f>
        <v>0</v>
      </c>
      <c r="K233" s="192"/>
      <c r="L233" s="197"/>
      <c r="M233" s="198"/>
      <c r="N233" s="199"/>
      <c r="O233" s="199"/>
      <c r="P233" s="200">
        <f>SUM(P234:P266)</f>
        <v>0</v>
      </c>
      <c r="Q233" s="199"/>
      <c r="R233" s="200">
        <f>SUM(R234:R266)</f>
        <v>0.29561474000000004</v>
      </c>
      <c r="S233" s="199"/>
      <c r="T233" s="201">
        <f>SUM(T234:T266)</f>
        <v>0.45213936000000005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84</v>
      </c>
      <c r="AT233" s="203" t="s">
        <v>73</v>
      </c>
      <c r="AU233" s="203" t="s">
        <v>82</v>
      </c>
      <c r="AY233" s="202" t="s">
        <v>152</v>
      </c>
      <c r="BK233" s="204">
        <f>SUM(BK234:BK266)</f>
        <v>0</v>
      </c>
    </row>
    <row r="234" s="2" customFormat="1" ht="24.15" customHeight="1">
      <c r="A234" s="40"/>
      <c r="B234" s="41"/>
      <c r="C234" s="205" t="s">
        <v>342</v>
      </c>
      <c r="D234" s="205" t="s">
        <v>153</v>
      </c>
      <c r="E234" s="206" t="s">
        <v>343</v>
      </c>
      <c r="F234" s="207" t="s">
        <v>344</v>
      </c>
      <c r="G234" s="208" t="s">
        <v>287</v>
      </c>
      <c r="H234" s="209">
        <v>34</v>
      </c>
      <c r="I234" s="210"/>
      <c r="J234" s="211">
        <f>ROUND(I234*H234,2)</f>
        <v>0</v>
      </c>
      <c r="K234" s="207" t="s">
        <v>191</v>
      </c>
      <c r="L234" s="46"/>
      <c r="M234" s="212" t="s">
        <v>28</v>
      </c>
      <c r="N234" s="213" t="s">
        <v>45</v>
      </c>
      <c r="O234" s="86"/>
      <c r="P234" s="214">
        <f>O234*H234</f>
        <v>0</v>
      </c>
      <c r="Q234" s="214">
        <v>0</v>
      </c>
      <c r="R234" s="214">
        <f>Q234*H234</f>
        <v>0</v>
      </c>
      <c r="S234" s="214">
        <v>0.00594</v>
      </c>
      <c r="T234" s="215">
        <f>S234*H234</f>
        <v>0.20196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6" t="s">
        <v>109</v>
      </c>
      <c r="AT234" s="216" t="s">
        <v>153</v>
      </c>
      <c r="AU234" s="216" t="s">
        <v>84</v>
      </c>
      <c r="AY234" s="19" t="s">
        <v>152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9" t="s">
        <v>82</v>
      </c>
      <c r="BK234" s="217">
        <f>ROUND(I234*H234,2)</f>
        <v>0</v>
      </c>
      <c r="BL234" s="19" t="s">
        <v>109</v>
      </c>
      <c r="BM234" s="216" t="s">
        <v>345</v>
      </c>
    </row>
    <row r="235" s="2" customFormat="1">
      <c r="A235" s="40"/>
      <c r="B235" s="41"/>
      <c r="C235" s="42"/>
      <c r="D235" s="242" t="s">
        <v>193</v>
      </c>
      <c r="E235" s="42"/>
      <c r="F235" s="243" t="s">
        <v>346</v>
      </c>
      <c r="G235" s="42"/>
      <c r="H235" s="42"/>
      <c r="I235" s="244"/>
      <c r="J235" s="42"/>
      <c r="K235" s="42"/>
      <c r="L235" s="46"/>
      <c r="M235" s="245"/>
      <c r="N235" s="246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193</v>
      </c>
      <c r="AU235" s="19" t="s">
        <v>84</v>
      </c>
    </row>
    <row r="236" s="13" customFormat="1">
      <c r="A236" s="13"/>
      <c r="B236" s="218"/>
      <c r="C236" s="219"/>
      <c r="D236" s="220" t="s">
        <v>159</v>
      </c>
      <c r="E236" s="221" t="s">
        <v>28</v>
      </c>
      <c r="F236" s="222" t="s">
        <v>160</v>
      </c>
      <c r="G236" s="219"/>
      <c r="H236" s="221" t="s">
        <v>28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8" t="s">
        <v>159</v>
      </c>
      <c r="AU236" s="228" t="s">
        <v>84</v>
      </c>
      <c r="AV236" s="13" t="s">
        <v>82</v>
      </c>
      <c r="AW236" s="13" t="s">
        <v>35</v>
      </c>
      <c r="AX236" s="13" t="s">
        <v>74</v>
      </c>
      <c r="AY236" s="228" t="s">
        <v>152</v>
      </c>
    </row>
    <row r="237" s="13" customFormat="1">
      <c r="A237" s="13"/>
      <c r="B237" s="218"/>
      <c r="C237" s="219"/>
      <c r="D237" s="220" t="s">
        <v>159</v>
      </c>
      <c r="E237" s="221" t="s">
        <v>28</v>
      </c>
      <c r="F237" s="222" t="s">
        <v>161</v>
      </c>
      <c r="G237" s="219"/>
      <c r="H237" s="221" t="s">
        <v>28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159</v>
      </c>
      <c r="AU237" s="228" t="s">
        <v>84</v>
      </c>
      <c r="AV237" s="13" t="s">
        <v>82</v>
      </c>
      <c r="AW237" s="13" t="s">
        <v>35</v>
      </c>
      <c r="AX237" s="13" t="s">
        <v>74</v>
      </c>
      <c r="AY237" s="228" t="s">
        <v>152</v>
      </c>
    </row>
    <row r="238" s="14" customFormat="1">
      <c r="A238" s="14"/>
      <c r="B238" s="229"/>
      <c r="C238" s="230"/>
      <c r="D238" s="220" t="s">
        <v>159</v>
      </c>
      <c r="E238" s="231" t="s">
        <v>28</v>
      </c>
      <c r="F238" s="232" t="s">
        <v>113</v>
      </c>
      <c r="G238" s="230"/>
      <c r="H238" s="233">
        <v>34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9" t="s">
        <v>159</v>
      </c>
      <c r="AU238" s="239" t="s">
        <v>84</v>
      </c>
      <c r="AV238" s="14" t="s">
        <v>84</v>
      </c>
      <c r="AW238" s="14" t="s">
        <v>35</v>
      </c>
      <c r="AX238" s="14" t="s">
        <v>74</v>
      </c>
      <c r="AY238" s="239" t="s">
        <v>152</v>
      </c>
    </row>
    <row r="239" s="15" customFormat="1">
      <c r="A239" s="15"/>
      <c r="B239" s="257"/>
      <c r="C239" s="258"/>
      <c r="D239" s="220" t="s">
        <v>159</v>
      </c>
      <c r="E239" s="259" t="s">
        <v>112</v>
      </c>
      <c r="F239" s="260" t="s">
        <v>262</v>
      </c>
      <c r="G239" s="258"/>
      <c r="H239" s="261">
        <v>34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159</v>
      </c>
      <c r="AU239" s="267" t="s">
        <v>84</v>
      </c>
      <c r="AV239" s="15" t="s">
        <v>157</v>
      </c>
      <c r="AW239" s="15" t="s">
        <v>35</v>
      </c>
      <c r="AX239" s="15" t="s">
        <v>82</v>
      </c>
      <c r="AY239" s="267" t="s">
        <v>152</v>
      </c>
    </row>
    <row r="240" s="2" customFormat="1" ht="24.15" customHeight="1">
      <c r="A240" s="40"/>
      <c r="B240" s="41"/>
      <c r="C240" s="205" t="s">
        <v>347</v>
      </c>
      <c r="D240" s="205" t="s">
        <v>153</v>
      </c>
      <c r="E240" s="206" t="s">
        <v>348</v>
      </c>
      <c r="F240" s="207" t="s">
        <v>349</v>
      </c>
      <c r="G240" s="208" t="s">
        <v>216</v>
      </c>
      <c r="H240" s="209">
        <v>16</v>
      </c>
      <c r="I240" s="210"/>
      <c r="J240" s="211">
        <f>ROUND(I240*H240,2)</f>
        <v>0</v>
      </c>
      <c r="K240" s="207" t="s">
        <v>191</v>
      </c>
      <c r="L240" s="46"/>
      <c r="M240" s="212" t="s">
        <v>28</v>
      </c>
      <c r="N240" s="213" t="s">
        <v>45</v>
      </c>
      <c r="O240" s="86"/>
      <c r="P240" s="214">
        <f>O240*H240</f>
        <v>0</v>
      </c>
      <c r="Q240" s="214">
        <v>0</v>
      </c>
      <c r="R240" s="214">
        <f>Q240*H240</f>
        <v>0</v>
      </c>
      <c r="S240" s="214">
        <v>0.00167</v>
      </c>
      <c r="T240" s="215">
        <f>S240*H240</f>
        <v>0.026720000000000001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6" t="s">
        <v>109</v>
      </c>
      <c r="AT240" s="216" t="s">
        <v>153</v>
      </c>
      <c r="AU240" s="216" t="s">
        <v>84</v>
      </c>
      <c r="AY240" s="19" t="s">
        <v>152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9" t="s">
        <v>82</v>
      </c>
      <c r="BK240" s="217">
        <f>ROUND(I240*H240,2)</f>
        <v>0</v>
      </c>
      <c r="BL240" s="19" t="s">
        <v>109</v>
      </c>
      <c r="BM240" s="216" t="s">
        <v>350</v>
      </c>
    </row>
    <row r="241" s="2" customFormat="1">
      <c r="A241" s="40"/>
      <c r="B241" s="41"/>
      <c r="C241" s="42"/>
      <c r="D241" s="242" t="s">
        <v>193</v>
      </c>
      <c r="E241" s="42"/>
      <c r="F241" s="243" t="s">
        <v>351</v>
      </c>
      <c r="G241" s="42"/>
      <c r="H241" s="42"/>
      <c r="I241" s="244"/>
      <c r="J241" s="42"/>
      <c r="K241" s="42"/>
      <c r="L241" s="46"/>
      <c r="M241" s="245"/>
      <c r="N241" s="246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84</v>
      </c>
    </row>
    <row r="242" s="13" customFormat="1">
      <c r="A242" s="13"/>
      <c r="B242" s="218"/>
      <c r="C242" s="219"/>
      <c r="D242" s="220" t="s">
        <v>159</v>
      </c>
      <c r="E242" s="221" t="s">
        <v>28</v>
      </c>
      <c r="F242" s="222" t="s">
        <v>160</v>
      </c>
      <c r="G242" s="219"/>
      <c r="H242" s="221" t="s">
        <v>28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159</v>
      </c>
      <c r="AU242" s="228" t="s">
        <v>84</v>
      </c>
      <c r="AV242" s="13" t="s">
        <v>82</v>
      </c>
      <c r="AW242" s="13" t="s">
        <v>35</v>
      </c>
      <c r="AX242" s="13" t="s">
        <v>74</v>
      </c>
      <c r="AY242" s="228" t="s">
        <v>152</v>
      </c>
    </row>
    <row r="243" s="13" customFormat="1">
      <c r="A243" s="13"/>
      <c r="B243" s="218"/>
      <c r="C243" s="219"/>
      <c r="D243" s="220" t="s">
        <v>159</v>
      </c>
      <c r="E243" s="221" t="s">
        <v>28</v>
      </c>
      <c r="F243" s="222" t="s">
        <v>161</v>
      </c>
      <c r="G243" s="219"/>
      <c r="H243" s="221" t="s">
        <v>28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159</v>
      </c>
      <c r="AU243" s="228" t="s">
        <v>84</v>
      </c>
      <c r="AV243" s="13" t="s">
        <v>82</v>
      </c>
      <c r="AW243" s="13" t="s">
        <v>35</v>
      </c>
      <c r="AX243" s="13" t="s">
        <v>74</v>
      </c>
      <c r="AY243" s="228" t="s">
        <v>152</v>
      </c>
    </row>
    <row r="244" s="14" customFormat="1">
      <c r="A244" s="14"/>
      <c r="B244" s="229"/>
      <c r="C244" s="230"/>
      <c r="D244" s="220" t="s">
        <v>159</v>
      </c>
      <c r="E244" s="231" t="s">
        <v>28</v>
      </c>
      <c r="F244" s="232" t="s">
        <v>109</v>
      </c>
      <c r="G244" s="230"/>
      <c r="H244" s="233">
        <v>16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159</v>
      </c>
      <c r="AU244" s="239" t="s">
        <v>84</v>
      </c>
      <c r="AV244" s="14" t="s">
        <v>84</v>
      </c>
      <c r="AW244" s="14" t="s">
        <v>35</v>
      </c>
      <c r="AX244" s="14" t="s">
        <v>74</v>
      </c>
      <c r="AY244" s="239" t="s">
        <v>152</v>
      </c>
    </row>
    <row r="245" s="15" customFormat="1">
      <c r="A245" s="15"/>
      <c r="B245" s="257"/>
      <c r="C245" s="258"/>
      <c r="D245" s="220" t="s">
        <v>159</v>
      </c>
      <c r="E245" s="259" t="s">
        <v>108</v>
      </c>
      <c r="F245" s="260" t="s">
        <v>262</v>
      </c>
      <c r="G245" s="258"/>
      <c r="H245" s="261">
        <v>16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159</v>
      </c>
      <c r="AU245" s="267" t="s">
        <v>84</v>
      </c>
      <c r="AV245" s="15" t="s">
        <v>157</v>
      </c>
      <c r="AW245" s="15" t="s">
        <v>35</v>
      </c>
      <c r="AX245" s="15" t="s">
        <v>82</v>
      </c>
      <c r="AY245" s="267" t="s">
        <v>152</v>
      </c>
    </row>
    <row r="246" s="2" customFormat="1" ht="24.15" customHeight="1">
      <c r="A246" s="40"/>
      <c r="B246" s="41"/>
      <c r="C246" s="205" t="s">
        <v>352</v>
      </c>
      <c r="D246" s="205" t="s">
        <v>153</v>
      </c>
      <c r="E246" s="206" t="s">
        <v>353</v>
      </c>
      <c r="F246" s="207" t="s">
        <v>354</v>
      </c>
      <c r="G246" s="208" t="s">
        <v>216</v>
      </c>
      <c r="H246" s="209">
        <v>16</v>
      </c>
      <c r="I246" s="210"/>
      <c r="J246" s="211">
        <f>ROUND(I246*H246,2)</f>
        <v>0</v>
      </c>
      <c r="K246" s="207" t="s">
        <v>191</v>
      </c>
      <c r="L246" s="46"/>
      <c r="M246" s="212" t="s">
        <v>28</v>
      </c>
      <c r="N246" s="213" t="s">
        <v>45</v>
      </c>
      <c r="O246" s="86"/>
      <c r="P246" s="214">
        <f>O246*H246</f>
        <v>0</v>
      </c>
      <c r="Q246" s="214">
        <v>0</v>
      </c>
      <c r="R246" s="214">
        <f>Q246*H246</f>
        <v>0</v>
      </c>
      <c r="S246" s="214">
        <v>0.0022300000000000002</v>
      </c>
      <c r="T246" s="215">
        <f>S246*H246</f>
        <v>0.035680000000000003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6" t="s">
        <v>109</v>
      </c>
      <c r="AT246" s="216" t="s">
        <v>153</v>
      </c>
      <c r="AU246" s="216" t="s">
        <v>84</v>
      </c>
      <c r="AY246" s="19" t="s">
        <v>152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9" t="s">
        <v>82</v>
      </c>
      <c r="BK246" s="217">
        <f>ROUND(I246*H246,2)</f>
        <v>0</v>
      </c>
      <c r="BL246" s="19" t="s">
        <v>109</v>
      </c>
      <c r="BM246" s="216" t="s">
        <v>355</v>
      </c>
    </row>
    <row r="247" s="2" customFormat="1">
      <c r="A247" s="40"/>
      <c r="B247" s="41"/>
      <c r="C247" s="42"/>
      <c r="D247" s="242" t="s">
        <v>193</v>
      </c>
      <c r="E247" s="42"/>
      <c r="F247" s="243" t="s">
        <v>356</v>
      </c>
      <c r="G247" s="42"/>
      <c r="H247" s="42"/>
      <c r="I247" s="244"/>
      <c r="J247" s="42"/>
      <c r="K247" s="42"/>
      <c r="L247" s="46"/>
      <c r="M247" s="245"/>
      <c r="N247" s="246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193</v>
      </c>
      <c r="AU247" s="19" t="s">
        <v>84</v>
      </c>
    </row>
    <row r="248" s="14" customFormat="1">
      <c r="A248" s="14"/>
      <c r="B248" s="229"/>
      <c r="C248" s="230"/>
      <c r="D248" s="220" t="s">
        <v>159</v>
      </c>
      <c r="E248" s="231" t="s">
        <v>28</v>
      </c>
      <c r="F248" s="232" t="s">
        <v>108</v>
      </c>
      <c r="G248" s="230"/>
      <c r="H248" s="233">
        <v>16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9" t="s">
        <v>159</v>
      </c>
      <c r="AU248" s="239" t="s">
        <v>84</v>
      </c>
      <c r="AV248" s="14" t="s">
        <v>84</v>
      </c>
      <c r="AW248" s="14" t="s">
        <v>35</v>
      </c>
      <c r="AX248" s="14" t="s">
        <v>82</v>
      </c>
      <c r="AY248" s="239" t="s">
        <v>152</v>
      </c>
    </row>
    <row r="249" s="2" customFormat="1" ht="24.15" customHeight="1">
      <c r="A249" s="40"/>
      <c r="B249" s="41"/>
      <c r="C249" s="205" t="s">
        <v>357</v>
      </c>
      <c r="D249" s="205" t="s">
        <v>153</v>
      </c>
      <c r="E249" s="206" t="s">
        <v>358</v>
      </c>
      <c r="F249" s="207" t="s">
        <v>359</v>
      </c>
      <c r="G249" s="208" t="s">
        <v>287</v>
      </c>
      <c r="H249" s="209">
        <v>32.154000000000003</v>
      </c>
      <c r="I249" s="210"/>
      <c r="J249" s="211">
        <f>ROUND(I249*H249,2)</f>
        <v>0</v>
      </c>
      <c r="K249" s="207" t="s">
        <v>191</v>
      </c>
      <c r="L249" s="46"/>
      <c r="M249" s="212" t="s">
        <v>28</v>
      </c>
      <c r="N249" s="213" t="s">
        <v>45</v>
      </c>
      <c r="O249" s="86"/>
      <c r="P249" s="214">
        <f>O249*H249</f>
        <v>0</v>
      </c>
      <c r="Q249" s="214">
        <v>0</v>
      </c>
      <c r="R249" s="214">
        <f>Q249*H249</f>
        <v>0</v>
      </c>
      <c r="S249" s="214">
        <v>0.0058399999999999997</v>
      </c>
      <c r="T249" s="215">
        <f>S249*H249</f>
        <v>0.18777936000000001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6" t="s">
        <v>109</v>
      </c>
      <c r="AT249" s="216" t="s">
        <v>153</v>
      </c>
      <c r="AU249" s="216" t="s">
        <v>84</v>
      </c>
      <c r="AY249" s="19" t="s">
        <v>152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9" t="s">
        <v>82</v>
      </c>
      <c r="BK249" s="217">
        <f>ROUND(I249*H249,2)</f>
        <v>0</v>
      </c>
      <c r="BL249" s="19" t="s">
        <v>109</v>
      </c>
      <c r="BM249" s="216" t="s">
        <v>360</v>
      </c>
    </row>
    <row r="250" s="2" customFormat="1">
      <c r="A250" s="40"/>
      <c r="B250" s="41"/>
      <c r="C250" s="42"/>
      <c r="D250" s="242" t="s">
        <v>193</v>
      </c>
      <c r="E250" s="42"/>
      <c r="F250" s="243" t="s">
        <v>361</v>
      </c>
      <c r="G250" s="42"/>
      <c r="H250" s="42"/>
      <c r="I250" s="244"/>
      <c r="J250" s="42"/>
      <c r="K250" s="42"/>
      <c r="L250" s="46"/>
      <c r="M250" s="245"/>
      <c r="N250" s="246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84</v>
      </c>
    </row>
    <row r="251" s="13" customFormat="1">
      <c r="A251" s="13"/>
      <c r="B251" s="218"/>
      <c r="C251" s="219"/>
      <c r="D251" s="220" t="s">
        <v>159</v>
      </c>
      <c r="E251" s="221" t="s">
        <v>28</v>
      </c>
      <c r="F251" s="222" t="s">
        <v>160</v>
      </c>
      <c r="G251" s="219"/>
      <c r="H251" s="221" t="s">
        <v>28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8" t="s">
        <v>159</v>
      </c>
      <c r="AU251" s="228" t="s">
        <v>84</v>
      </c>
      <c r="AV251" s="13" t="s">
        <v>82</v>
      </c>
      <c r="AW251" s="13" t="s">
        <v>35</v>
      </c>
      <c r="AX251" s="13" t="s">
        <v>74</v>
      </c>
      <c r="AY251" s="228" t="s">
        <v>152</v>
      </c>
    </row>
    <row r="252" s="13" customFormat="1">
      <c r="A252" s="13"/>
      <c r="B252" s="218"/>
      <c r="C252" s="219"/>
      <c r="D252" s="220" t="s">
        <v>159</v>
      </c>
      <c r="E252" s="221" t="s">
        <v>28</v>
      </c>
      <c r="F252" s="222" t="s">
        <v>161</v>
      </c>
      <c r="G252" s="219"/>
      <c r="H252" s="221" t="s">
        <v>28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8" t="s">
        <v>159</v>
      </c>
      <c r="AU252" s="228" t="s">
        <v>84</v>
      </c>
      <c r="AV252" s="13" t="s">
        <v>82</v>
      </c>
      <c r="AW252" s="13" t="s">
        <v>35</v>
      </c>
      <c r="AX252" s="13" t="s">
        <v>74</v>
      </c>
      <c r="AY252" s="228" t="s">
        <v>152</v>
      </c>
    </row>
    <row r="253" s="14" customFormat="1">
      <c r="A253" s="14"/>
      <c r="B253" s="229"/>
      <c r="C253" s="230"/>
      <c r="D253" s="220" t="s">
        <v>159</v>
      </c>
      <c r="E253" s="231" t="s">
        <v>28</v>
      </c>
      <c r="F253" s="232" t="s">
        <v>362</v>
      </c>
      <c r="G253" s="230"/>
      <c r="H253" s="233">
        <v>30.832000000000001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159</v>
      </c>
      <c r="AU253" s="239" t="s">
        <v>84</v>
      </c>
      <c r="AV253" s="14" t="s">
        <v>84</v>
      </c>
      <c r="AW253" s="14" t="s">
        <v>35</v>
      </c>
      <c r="AX253" s="14" t="s">
        <v>74</v>
      </c>
      <c r="AY253" s="239" t="s">
        <v>152</v>
      </c>
    </row>
    <row r="254" s="14" customFormat="1">
      <c r="A254" s="14"/>
      <c r="B254" s="229"/>
      <c r="C254" s="230"/>
      <c r="D254" s="220" t="s">
        <v>159</v>
      </c>
      <c r="E254" s="231" t="s">
        <v>28</v>
      </c>
      <c r="F254" s="232" t="s">
        <v>363</v>
      </c>
      <c r="G254" s="230"/>
      <c r="H254" s="233">
        <v>1.3220000000000001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159</v>
      </c>
      <c r="AU254" s="239" t="s">
        <v>84</v>
      </c>
      <c r="AV254" s="14" t="s">
        <v>84</v>
      </c>
      <c r="AW254" s="14" t="s">
        <v>35</v>
      </c>
      <c r="AX254" s="14" t="s">
        <v>74</v>
      </c>
      <c r="AY254" s="239" t="s">
        <v>152</v>
      </c>
    </row>
    <row r="255" s="15" customFormat="1">
      <c r="A255" s="15"/>
      <c r="B255" s="257"/>
      <c r="C255" s="258"/>
      <c r="D255" s="220" t="s">
        <v>159</v>
      </c>
      <c r="E255" s="259" t="s">
        <v>101</v>
      </c>
      <c r="F255" s="260" t="s">
        <v>262</v>
      </c>
      <c r="G255" s="258"/>
      <c r="H255" s="261">
        <v>32.154000000000003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159</v>
      </c>
      <c r="AU255" s="267" t="s">
        <v>84</v>
      </c>
      <c r="AV255" s="15" t="s">
        <v>157</v>
      </c>
      <c r="AW255" s="15" t="s">
        <v>35</v>
      </c>
      <c r="AX255" s="15" t="s">
        <v>82</v>
      </c>
      <c r="AY255" s="267" t="s">
        <v>152</v>
      </c>
    </row>
    <row r="256" s="2" customFormat="1" ht="33" customHeight="1">
      <c r="A256" s="40"/>
      <c r="B256" s="41"/>
      <c r="C256" s="205" t="s">
        <v>364</v>
      </c>
      <c r="D256" s="205" t="s">
        <v>153</v>
      </c>
      <c r="E256" s="206" t="s">
        <v>365</v>
      </c>
      <c r="F256" s="207" t="s">
        <v>366</v>
      </c>
      <c r="G256" s="208" t="s">
        <v>216</v>
      </c>
      <c r="H256" s="209">
        <v>16</v>
      </c>
      <c r="I256" s="210"/>
      <c r="J256" s="211">
        <f>ROUND(I256*H256,2)</f>
        <v>0</v>
      </c>
      <c r="K256" s="207" t="s">
        <v>191</v>
      </c>
      <c r="L256" s="46"/>
      <c r="M256" s="212" t="s">
        <v>28</v>
      </c>
      <c r="N256" s="213" t="s">
        <v>45</v>
      </c>
      <c r="O256" s="86"/>
      <c r="P256" s="214">
        <f>O256*H256</f>
        <v>0</v>
      </c>
      <c r="Q256" s="214">
        <v>0.00347</v>
      </c>
      <c r="R256" s="214">
        <f>Q256*H256</f>
        <v>0.05552</v>
      </c>
      <c r="S256" s="214">
        <v>0</v>
      </c>
      <c r="T256" s="21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6" t="s">
        <v>109</v>
      </c>
      <c r="AT256" s="216" t="s">
        <v>153</v>
      </c>
      <c r="AU256" s="216" t="s">
        <v>84</v>
      </c>
      <c r="AY256" s="19" t="s">
        <v>152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9" t="s">
        <v>82</v>
      </c>
      <c r="BK256" s="217">
        <f>ROUND(I256*H256,2)</f>
        <v>0</v>
      </c>
      <c r="BL256" s="19" t="s">
        <v>109</v>
      </c>
      <c r="BM256" s="216" t="s">
        <v>367</v>
      </c>
    </row>
    <row r="257" s="2" customFormat="1">
      <c r="A257" s="40"/>
      <c r="B257" s="41"/>
      <c r="C257" s="42"/>
      <c r="D257" s="242" t="s">
        <v>193</v>
      </c>
      <c r="E257" s="42"/>
      <c r="F257" s="243" t="s">
        <v>368</v>
      </c>
      <c r="G257" s="42"/>
      <c r="H257" s="42"/>
      <c r="I257" s="244"/>
      <c r="J257" s="42"/>
      <c r="K257" s="42"/>
      <c r="L257" s="46"/>
      <c r="M257" s="245"/>
      <c r="N257" s="246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84</v>
      </c>
    </row>
    <row r="258" s="14" customFormat="1">
      <c r="A258" s="14"/>
      <c r="B258" s="229"/>
      <c r="C258" s="230"/>
      <c r="D258" s="220" t="s">
        <v>159</v>
      </c>
      <c r="E258" s="231" t="s">
        <v>28</v>
      </c>
      <c r="F258" s="232" t="s">
        <v>108</v>
      </c>
      <c r="G258" s="230"/>
      <c r="H258" s="233">
        <v>16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39" t="s">
        <v>159</v>
      </c>
      <c r="AU258" s="239" t="s">
        <v>84</v>
      </c>
      <c r="AV258" s="14" t="s">
        <v>84</v>
      </c>
      <c r="AW258" s="14" t="s">
        <v>35</v>
      </c>
      <c r="AX258" s="14" t="s">
        <v>82</v>
      </c>
      <c r="AY258" s="239" t="s">
        <v>152</v>
      </c>
    </row>
    <row r="259" s="2" customFormat="1" ht="37.8" customHeight="1">
      <c r="A259" s="40"/>
      <c r="B259" s="41"/>
      <c r="C259" s="205" t="s">
        <v>369</v>
      </c>
      <c r="D259" s="205" t="s">
        <v>153</v>
      </c>
      <c r="E259" s="206" t="s">
        <v>370</v>
      </c>
      <c r="F259" s="207" t="s">
        <v>371</v>
      </c>
      <c r="G259" s="208" t="s">
        <v>216</v>
      </c>
      <c r="H259" s="209">
        <v>16</v>
      </c>
      <c r="I259" s="210"/>
      <c r="J259" s="211">
        <f>ROUND(I259*H259,2)</f>
        <v>0</v>
      </c>
      <c r="K259" s="207" t="s">
        <v>191</v>
      </c>
      <c r="L259" s="46"/>
      <c r="M259" s="212" t="s">
        <v>28</v>
      </c>
      <c r="N259" s="213" t="s">
        <v>45</v>
      </c>
      <c r="O259" s="86"/>
      <c r="P259" s="214">
        <f>O259*H259</f>
        <v>0</v>
      </c>
      <c r="Q259" s="214">
        <v>0.0033300000000000001</v>
      </c>
      <c r="R259" s="214">
        <f>Q259*H259</f>
        <v>0.053280000000000001</v>
      </c>
      <c r="S259" s="214">
        <v>0</v>
      </c>
      <c r="T259" s="21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6" t="s">
        <v>109</v>
      </c>
      <c r="AT259" s="216" t="s">
        <v>153</v>
      </c>
      <c r="AU259" s="216" t="s">
        <v>84</v>
      </c>
      <c r="AY259" s="19" t="s">
        <v>152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9" t="s">
        <v>82</v>
      </c>
      <c r="BK259" s="217">
        <f>ROUND(I259*H259,2)</f>
        <v>0</v>
      </c>
      <c r="BL259" s="19" t="s">
        <v>109</v>
      </c>
      <c r="BM259" s="216" t="s">
        <v>372</v>
      </c>
    </row>
    <row r="260" s="2" customFormat="1">
      <c r="A260" s="40"/>
      <c r="B260" s="41"/>
      <c r="C260" s="42"/>
      <c r="D260" s="242" t="s">
        <v>193</v>
      </c>
      <c r="E260" s="42"/>
      <c r="F260" s="243" t="s">
        <v>373</v>
      </c>
      <c r="G260" s="42"/>
      <c r="H260" s="42"/>
      <c r="I260" s="244"/>
      <c r="J260" s="42"/>
      <c r="K260" s="42"/>
      <c r="L260" s="46"/>
      <c r="M260" s="245"/>
      <c r="N260" s="246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193</v>
      </c>
      <c r="AU260" s="19" t="s">
        <v>84</v>
      </c>
    </row>
    <row r="261" s="14" customFormat="1">
      <c r="A261" s="14"/>
      <c r="B261" s="229"/>
      <c r="C261" s="230"/>
      <c r="D261" s="220" t="s">
        <v>159</v>
      </c>
      <c r="E261" s="231" t="s">
        <v>28</v>
      </c>
      <c r="F261" s="232" t="s">
        <v>108</v>
      </c>
      <c r="G261" s="230"/>
      <c r="H261" s="233">
        <v>16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9" t="s">
        <v>159</v>
      </c>
      <c r="AU261" s="239" t="s">
        <v>84</v>
      </c>
      <c r="AV261" s="14" t="s">
        <v>84</v>
      </c>
      <c r="AW261" s="14" t="s">
        <v>35</v>
      </c>
      <c r="AX261" s="14" t="s">
        <v>82</v>
      </c>
      <c r="AY261" s="239" t="s">
        <v>152</v>
      </c>
    </row>
    <row r="262" s="2" customFormat="1" ht="24.15" customHeight="1">
      <c r="A262" s="40"/>
      <c r="B262" s="41"/>
      <c r="C262" s="205" t="s">
        <v>374</v>
      </c>
      <c r="D262" s="205" t="s">
        <v>153</v>
      </c>
      <c r="E262" s="206" t="s">
        <v>375</v>
      </c>
      <c r="F262" s="207" t="s">
        <v>376</v>
      </c>
      <c r="G262" s="208" t="s">
        <v>287</v>
      </c>
      <c r="H262" s="209">
        <v>32.154000000000003</v>
      </c>
      <c r="I262" s="210"/>
      <c r="J262" s="211">
        <f>ROUND(I262*H262,2)</f>
        <v>0</v>
      </c>
      <c r="K262" s="207" t="s">
        <v>191</v>
      </c>
      <c r="L262" s="46"/>
      <c r="M262" s="212" t="s">
        <v>28</v>
      </c>
      <c r="N262" s="213" t="s">
        <v>45</v>
      </c>
      <c r="O262" s="86"/>
      <c r="P262" s="214">
        <f>O262*H262</f>
        <v>0</v>
      </c>
      <c r="Q262" s="214">
        <v>0.0058100000000000001</v>
      </c>
      <c r="R262" s="214">
        <f>Q262*H262</f>
        <v>0.18681474000000004</v>
      </c>
      <c r="S262" s="214">
        <v>0</v>
      </c>
      <c r="T262" s="21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6" t="s">
        <v>109</v>
      </c>
      <c r="AT262" s="216" t="s">
        <v>153</v>
      </c>
      <c r="AU262" s="216" t="s">
        <v>84</v>
      </c>
      <c r="AY262" s="19" t="s">
        <v>152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9" t="s">
        <v>82</v>
      </c>
      <c r="BK262" s="217">
        <f>ROUND(I262*H262,2)</f>
        <v>0</v>
      </c>
      <c r="BL262" s="19" t="s">
        <v>109</v>
      </c>
      <c r="BM262" s="216" t="s">
        <v>377</v>
      </c>
    </row>
    <row r="263" s="2" customFormat="1">
      <c r="A263" s="40"/>
      <c r="B263" s="41"/>
      <c r="C263" s="42"/>
      <c r="D263" s="242" t="s">
        <v>193</v>
      </c>
      <c r="E263" s="42"/>
      <c r="F263" s="243" t="s">
        <v>378</v>
      </c>
      <c r="G263" s="42"/>
      <c r="H263" s="42"/>
      <c r="I263" s="244"/>
      <c r="J263" s="42"/>
      <c r="K263" s="42"/>
      <c r="L263" s="46"/>
      <c r="M263" s="245"/>
      <c r="N263" s="246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193</v>
      </c>
      <c r="AU263" s="19" t="s">
        <v>84</v>
      </c>
    </row>
    <row r="264" s="14" customFormat="1">
      <c r="A264" s="14"/>
      <c r="B264" s="229"/>
      <c r="C264" s="230"/>
      <c r="D264" s="220" t="s">
        <v>159</v>
      </c>
      <c r="E264" s="231" t="s">
        <v>28</v>
      </c>
      <c r="F264" s="232" t="s">
        <v>101</v>
      </c>
      <c r="G264" s="230"/>
      <c r="H264" s="233">
        <v>32.154000000000003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9" t="s">
        <v>159</v>
      </c>
      <c r="AU264" s="239" t="s">
        <v>84</v>
      </c>
      <c r="AV264" s="14" t="s">
        <v>84</v>
      </c>
      <c r="AW264" s="14" t="s">
        <v>35</v>
      </c>
      <c r="AX264" s="14" t="s">
        <v>82</v>
      </c>
      <c r="AY264" s="239" t="s">
        <v>152</v>
      </c>
    </row>
    <row r="265" s="2" customFormat="1" ht="55.5" customHeight="1">
      <c r="A265" s="40"/>
      <c r="B265" s="41"/>
      <c r="C265" s="205" t="s">
        <v>379</v>
      </c>
      <c r="D265" s="205" t="s">
        <v>153</v>
      </c>
      <c r="E265" s="206" t="s">
        <v>380</v>
      </c>
      <c r="F265" s="207" t="s">
        <v>381</v>
      </c>
      <c r="G265" s="208" t="s">
        <v>190</v>
      </c>
      <c r="H265" s="209">
        <v>0.29599999999999999</v>
      </c>
      <c r="I265" s="210"/>
      <c r="J265" s="211">
        <f>ROUND(I265*H265,2)</f>
        <v>0</v>
      </c>
      <c r="K265" s="207" t="s">
        <v>191</v>
      </c>
      <c r="L265" s="46"/>
      <c r="M265" s="212" t="s">
        <v>28</v>
      </c>
      <c r="N265" s="213" t="s">
        <v>45</v>
      </c>
      <c r="O265" s="86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6" t="s">
        <v>109</v>
      </c>
      <c r="AT265" s="216" t="s">
        <v>153</v>
      </c>
      <c r="AU265" s="216" t="s">
        <v>84</v>
      </c>
      <c r="AY265" s="19" t="s">
        <v>152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9" t="s">
        <v>82</v>
      </c>
      <c r="BK265" s="217">
        <f>ROUND(I265*H265,2)</f>
        <v>0</v>
      </c>
      <c r="BL265" s="19" t="s">
        <v>109</v>
      </c>
      <c r="BM265" s="216" t="s">
        <v>382</v>
      </c>
    </row>
    <row r="266" s="2" customFormat="1">
      <c r="A266" s="40"/>
      <c r="B266" s="41"/>
      <c r="C266" s="42"/>
      <c r="D266" s="242" t="s">
        <v>193</v>
      </c>
      <c r="E266" s="42"/>
      <c r="F266" s="243" t="s">
        <v>383</v>
      </c>
      <c r="G266" s="42"/>
      <c r="H266" s="42"/>
      <c r="I266" s="244"/>
      <c r="J266" s="42"/>
      <c r="K266" s="42"/>
      <c r="L266" s="46"/>
      <c r="M266" s="245"/>
      <c r="N266" s="246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193</v>
      </c>
      <c r="AU266" s="19" t="s">
        <v>84</v>
      </c>
    </row>
    <row r="267" s="12" customFormat="1" ht="22.8" customHeight="1">
      <c r="A267" s="12"/>
      <c r="B267" s="191"/>
      <c r="C267" s="192"/>
      <c r="D267" s="193" t="s">
        <v>73</v>
      </c>
      <c r="E267" s="240" t="s">
        <v>384</v>
      </c>
      <c r="F267" s="240" t="s">
        <v>385</v>
      </c>
      <c r="G267" s="192"/>
      <c r="H267" s="192"/>
      <c r="I267" s="195"/>
      <c r="J267" s="241">
        <f>BK267</f>
        <v>0</v>
      </c>
      <c r="K267" s="192"/>
      <c r="L267" s="197"/>
      <c r="M267" s="198"/>
      <c r="N267" s="199"/>
      <c r="O267" s="199"/>
      <c r="P267" s="200">
        <f>SUM(P268:P287)</f>
        <v>0</v>
      </c>
      <c r="Q267" s="199"/>
      <c r="R267" s="200">
        <f>SUM(R268:R287)</f>
        <v>0.66537999999999997</v>
      </c>
      <c r="S267" s="199"/>
      <c r="T267" s="201">
        <f>SUM(T268:T287)</f>
        <v>0.63744000000000001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2" t="s">
        <v>84</v>
      </c>
      <c r="AT267" s="203" t="s">
        <v>73</v>
      </c>
      <c r="AU267" s="203" t="s">
        <v>82</v>
      </c>
      <c r="AY267" s="202" t="s">
        <v>152</v>
      </c>
      <c r="BK267" s="204">
        <f>SUM(BK268:BK287)</f>
        <v>0</v>
      </c>
    </row>
    <row r="268" s="2" customFormat="1" ht="24.15" customHeight="1">
      <c r="A268" s="40"/>
      <c r="B268" s="41"/>
      <c r="C268" s="205" t="s">
        <v>386</v>
      </c>
      <c r="D268" s="205" t="s">
        <v>153</v>
      </c>
      <c r="E268" s="206" t="s">
        <v>387</v>
      </c>
      <c r="F268" s="207" t="s">
        <v>388</v>
      </c>
      <c r="G268" s="208" t="s">
        <v>287</v>
      </c>
      <c r="H268" s="209">
        <v>9.5999999999999996</v>
      </c>
      <c r="I268" s="210"/>
      <c r="J268" s="211">
        <f>ROUND(I268*H268,2)</f>
        <v>0</v>
      </c>
      <c r="K268" s="207" t="s">
        <v>191</v>
      </c>
      <c r="L268" s="46"/>
      <c r="M268" s="212" t="s">
        <v>28</v>
      </c>
      <c r="N268" s="213" t="s">
        <v>45</v>
      </c>
      <c r="O268" s="86"/>
      <c r="P268" s="214">
        <f>O268*H268</f>
        <v>0</v>
      </c>
      <c r="Q268" s="214">
        <v>0</v>
      </c>
      <c r="R268" s="214">
        <f>Q268*H268</f>
        <v>0</v>
      </c>
      <c r="S268" s="214">
        <v>0.066400000000000001</v>
      </c>
      <c r="T268" s="215">
        <f>S268*H268</f>
        <v>0.63744000000000001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6" t="s">
        <v>109</v>
      </c>
      <c r="AT268" s="216" t="s">
        <v>153</v>
      </c>
      <c r="AU268" s="216" t="s">
        <v>84</v>
      </c>
      <c r="AY268" s="19" t="s">
        <v>152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9" t="s">
        <v>82</v>
      </c>
      <c r="BK268" s="217">
        <f>ROUND(I268*H268,2)</f>
        <v>0</v>
      </c>
      <c r="BL268" s="19" t="s">
        <v>109</v>
      </c>
      <c r="BM268" s="216" t="s">
        <v>389</v>
      </c>
    </row>
    <row r="269" s="2" customFormat="1">
      <c r="A269" s="40"/>
      <c r="B269" s="41"/>
      <c r="C269" s="42"/>
      <c r="D269" s="242" t="s">
        <v>193</v>
      </c>
      <c r="E269" s="42"/>
      <c r="F269" s="243" t="s">
        <v>390</v>
      </c>
      <c r="G269" s="42"/>
      <c r="H269" s="42"/>
      <c r="I269" s="244"/>
      <c r="J269" s="42"/>
      <c r="K269" s="42"/>
      <c r="L269" s="46"/>
      <c r="M269" s="245"/>
      <c r="N269" s="246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193</v>
      </c>
      <c r="AU269" s="19" t="s">
        <v>84</v>
      </c>
    </row>
    <row r="270" s="13" customFormat="1">
      <c r="A270" s="13"/>
      <c r="B270" s="218"/>
      <c r="C270" s="219"/>
      <c r="D270" s="220" t="s">
        <v>159</v>
      </c>
      <c r="E270" s="221" t="s">
        <v>28</v>
      </c>
      <c r="F270" s="222" t="s">
        <v>160</v>
      </c>
      <c r="G270" s="219"/>
      <c r="H270" s="221" t="s">
        <v>28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8" t="s">
        <v>159</v>
      </c>
      <c r="AU270" s="228" t="s">
        <v>84</v>
      </c>
      <c r="AV270" s="13" t="s">
        <v>82</v>
      </c>
      <c r="AW270" s="13" t="s">
        <v>35</v>
      </c>
      <c r="AX270" s="13" t="s">
        <v>74</v>
      </c>
      <c r="AY270" s="228" t="s">
        <v>152</v>
      </c>
    </row>
    <row r="271" s="13" customFormat="1">
      <c r="A271" s="13"/>
      <c r="B271" s="218"/>
      <c r="C271" s="219"/>
      <c r="D271" s="220" t="s">
        <v>159</v>
      </c>
      <c r="E271" s="221" t="s">
        <v>28</v>
      </c>
      <c r="F271" s="222" t="s">
        <v>161</v>
      </c>
      <c r="G271" s="219"/>
      <c r="H271" s="221" t="s">
        <v>28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159</v>
      </c>
      <c r="AU271" s="228" t="s">
        <v>84</v>
      </c>
      <c r="AV271" s="13" t="s">
        <v>82</v>
      </c>
      <c r="AW271" s="13" t="s">
        <v>35</v>
      </c>
      <c r="AX271" s="13" t="s">
        <v>74</v>
      </c>
      <c r="AY271" s="228" t="s">
        <v>152</v>
      </c>
    </row>
    <row r="272" s="14" customFormat="1">
      <c r="A272" s="14"/>
      <c r="B272" s="229"/>
      <c r="C272" s="230"/>
      <c r="D272" s="220" t="s">
        <v>159</v>
      </c>
      <c r="E272" s="231" t="s">
        <v>28</v>
      </c>
      <c r="F272" s="232" t="s">
        <v>315</v>
      </c>
      <c r="G272" s="230"/>
      <c r="H272" s="233">
        <v>9.5999999999999996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9" t="s">
        <v>159</v>
      </c>
      <c r="AU272" s="239" t="s">
        <v>84</v>
      </c>
      <c r="AV272" s="14" t="s">
        <v>84</v>
      </c>
      <c r="AW272" s="14" t="s">
        <v>35</v>
      </c>
      <c r="AX272" s="14" t="s">
        <v>74</v>
      </c>
      <c r="AY272" s="239" t="s">
        <v>152</v>
      </c>
    </row>
    <row r="273" s="15" customFormat="1">
      <c r="A273" s="15"/>
      <c r="B273" s="257"/>
      <c r="C273" s="258"/>
      <c r="D273" s="220" t="s">
        <v>159</v>
      </c>
      <c r="E273" s="259" t="s">
        <v>110</v>
      </c>
      <c r="F273" s="260" t="s">
        <v>262</v>
      </c>
      <c r="G273" s="258"/>
      <c r="H273" s="261">
        <v>9.5999999999999996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159</v>
      </c>
      <c r="AU273" s="267" t="s">
        <v>84</v>
      </c>
      <c r="AV273" s="15" t="s">
        <v>157</v>
      </c>
      <c r="AW273" s="15" t="s">
        <v>35</v>
      </c>
      <c r="AX273" s="15" t="s">
        <v>82</v>
      </c>
      <c r="AY273" s="267" t="s">
        <v>152</v>
      </c>
    </row>
    <row r="274" s="2" customFormat="1" ht="24.15" customHeight="1">
      <c r="A274" s="40"/>
      <c r="B274" s="41"/>
      <c r="C274" s="205" t="s">
        <v>391</v>
      </c>
      <c r="D274" s="205" t="s">
        <v>153</v>
      </c>
      <c r="E274" s="206" t="s">
        <v>392</v>
      </c>
      <c r="F274" s="207" t="s">
        <v>393</v>
      </c>
      <c r="G274" s="208" t="s">
        <v>287</v>
      </c>
      <c r="H274" s="209">
        <v>9.5999999999999996</v>
      </c>
      <c r="I274" s="210"/>
      <c r="J274" s="211">
        <f>ROUND(I274*H274,2)</f>
        <v>0</v>
      </c>
      <c r="K274" s="207" t="s">
        <v>191</v>
      </c>
      <c r="L274" s="46"/>
      <c r="M274" s="212" t="s">
        <v>28</v>
      </c>
      <c r="N274" s="213" t="s">
        <v>45</v>
      </c>
      <c r="O274" s="86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6" t="s">
        <v>109</v>
      </c>
      <c r="AT274" s="216" t="s">
        <v>153</v>
      </c>
      <c r="AU274" s="216" t="s">
        <v>84</v>
      </c>
      <c r="AY274" s="19" t="s">
        <v>152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9" t="s">
        <v>82</v>
      </c>
      <c r="BK274" s="217">
        <f>ROUND(I274*H274,2)</f>
        <v>0</v>
      </c>
      <c r="BL274" s="19" t="s">
        <v>109</v>
      </c>
      <c r="BM274" s="216" t="s">
        <v>394</v>
      </c>
    </row>
    <row r="275" s="2" customFormat="1">
      <c r="A275" s="40"/>
      <c r="B275" s="41"/>
      <c r="C275" s="42"/>
      <c r="D275" s="242" t="s">
        <v>193</v>
      </c>
      <c r="E275" s="42"/>
      <c r="F275" s="243" t="s">
        <v>395</v>
      </c>
      <c r="G275" s="42"/>
      <c r="H275" s="42"/>
      <c r="I275" s="244"/>
      <c r="J275" s="42"/>
      <c r="K275" s="42"/>
      <c r="L275" s="46"/>
      <c r="M275" s="245"/>
      <c r="N275" s="246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193</v>
      </c>
      <c r="AU275" s="19" t="s">
        <v>84</v>
      </c>
    </row>
    <row r="276" s="14" customFormat="1">
      <c r="A276" s="14"/>
      <c r="B276" s="229"/>
      <c r="C276" s="230"/>
      <c r="D276" s="220" t="s">
        <v>159</v>
      </c>
      <c r="E276" s="231" t="s">
        <v>28</v>
      </c>
      <c r="F276" s="232" t="s">
        <v>110</v>
      </c>
      <c r="G276" s="230"/>
      <c r="H276" s="233">
        <v>9.5999999999999996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9" t="s">
        <v>159</v>
      </c>
      <c r="AU276" s="239" t="s">
        <v>84</v>
      </c>
      <c r="AV276" s="14" t="s">
        <v>84</v>
      </c>
      <c r="AW276" s="14" t="s">
        <v>35</v>
      </c>
      <c r="AX276" s="14" t="s">
        <v>82</v>
      </c>
      <c r="AY276" s="239" t="s">
        <v>152</v>
      </c>
    </row>
    <row r="277" s="2" customFormat="1" ht="24.15" customHeight="1">
      <c r="A277" s="40"/>
      <c r="B277" s="41"/>
      <c r="C277" s="205" t="s">
        <v>396</v>
      </c>
      <c r="D277" s="205" t="s">
        <v>153</v>
      </c>
      <c r="E277" s="206" t="s">
        <v>397</v>
      </c>
      <c r="F277" s="207" t="s">
        <v>398</v>
      </c>
      <c r="G277" s="208" t="s">
        <v>287</v>
      </c>
      <c r="H277" s="209">
        <v>9.5999999999999996</v>
      </c>
      <c r="I277" s="210"/>
      <c r="J277" s="211">
        <f>ROUND(I277*H277,2)</f>
        <v>0</v>
      </c>
      <c r="K277" s="207" t="s">
        <v>28</v>
      </c>
      <c r="L277" s="46"/>
      <c r="M277" s="212" t="s">
        <v>28</v>
      </c>
      <c r="N277" s="213" t="s">
        <v>45</v>
      </c>
      <c r="O277" s="86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6" t="s">
        <v>109</v>
      </c>
      <c r="AT277" s="216" t="s">
        <v>153</v>
      </c>
      <c r="AU277" s="216" t="s">
        <v>84</v>
      </c>
      <c r="AY277" s="19" t="s">
        <v>152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9" t="s">
        <v>82</v>
      </c>
      <c r="BK277" s="217">
        <f>ROUND(I277*H277,2)</f>
        <v>0</v>
      </c>
      <c r="BL277" s="19" t="s">
        <v>109</v>
      </c>
      <c r="BM277" s="216" t="s">
        <v>399</v>
      </c>
    </row>
    <row r="278" s="14" customFormat="1">
      <c r="A278" s="14"/>
      <c r="B278" s="229"/>
      <c r="C278" s="230"/>
      <c r="D278" s="220" t="s">
        <v>159</v>
      </c>
      <c r="E278" s="231" t="s">
        <v>28</v>
      </c>
      <c r="F278" s="232" t="s">
        <v>110</v>
      </c>
      <c r="G278" s="230"/>
      <c r="H278" s="233">
        <v>9.5999999999999996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9" t="s">
        <v>159</v>
      </c>
      <c r="AU278" s="239" t="s">
        <v>84</v>
      </c>
      <c r="AV278" s="14" t="s">
        <v>84</v>
      </c>
      <c r="AW278" s="14" t="s">
        <v>35</v>
      </c>
      <c r="AX278" s="14" t="s">
        <v>82</v>
      </c>
      <c r="AY278" s="239" t="s">
        <v>152</v>
      </c>
    </row>
    <row r="279" s="2" customFormat="1" ht="16.5" customHeight="1">
      <c r="A279" s="40"/>
      <c r="B279" s="41"/>
      <c r="C279" s="247" t="s">
        <v>400</v>
      </c>
      <c r="D279" s="247" t="s">
        <v>219</v>
      </c>
      <c r="E279" s="248" t="s">
        <v>401</v>
      </c>
      <c r="F279" s="249" t="s">
        <v>402</v>
      </c>
      <c r="G279" s="250" t="s">
        <v>228</v>
      </c>
      <c r="H279" s="251">
        <v>391.39999999999998</v>
      </c>
      <c r="I279" s="252"/>
      <c r="J279" s="253">
        <f>ROUND(I279*H279,2)</f>
        <v>0</v>
      </c>
      <c r="K279" s="249" t="s">
        <v>28</v>
      </c>
      <c r="L279" s="254"/>
      <c r="M279" s="255" t="s">
        <v>28</v>
      </c>
      <c r="N279" s="256" t="s">
        <v>45</v>
      </c>
      <c r="O279" s="86"/>
      <c r="P279" s="214">
        <f>O279*H279</f>
        <v>0</v>
      </c>
      <c r="Q279" s="214">
        <v>0.0016999999999999999</v>
      </c>
      <c r="R279" s="214">
        <f>Q279*H279</f>
        <v>0.66537999999999997</v>
      </c>
      <c r="S279" s="214">
        <v>0</v>
      </c>
      <c r="T279" s="21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6" t="s">
        <v>223</v>
      </c>
      <c r="AT279" s="216" t="s">
        <v>219</v>
      </c>
      <c r="AU279" s="216" t="s">
        <v>84</v>
      </c>
      <c r="AY279" s="19" t="s">
        <v>152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9" t="s">
        <v>82</v>
      </c>
      <c r="BK279" s="217">
        <f>ROUND(I279*H279,2)</f>
        <v>0</v>
      </c>
      <c r="BL279" s="19" t="s">
        <v>109</v>
      </c>
      <c r="BM279" s="216" t="s">
        <v>403</v>
      </c>
    </row>
    <row r="280" s="13" customFormat="1">
      <c r="A280" s="13"/>
      <c r="B280" s="218"/>
      <c r="C280" s="219"/>
      <c r="D280" s="220" t="s">
        <v>159</v>
      </c>
      <c r="E280" s="221" t="s">
        <v>28</v>
      </c>
      <c r="F280" s="222" t="s">
        <v>160</v>
      </c>
      <c r="G280" s="219"/>
      <c r="H280" s="221" t="s">
        <v>28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8" t="s">
        <v>159</v>
      </c>
      <c r="AU280" s="228" t="s">
        <v>84</v>
      </c>
      <c r="AV280" s="13" t="s">
        <v>82</v>
      </c>
      <c r="AW280" s="13" t="s">
        <v>35</v>
      </c>
      <c r="AX280" s="13" t="s">
        <v>74</v>
      </c>
      <c r="AY280" s="228" t="s">
        <v>152</v>
      </c>
    </row>
    <row r="281" s="13" customFormat="1">
      <c r="A281" s="13"/>
      <c r="B281" s="218"/>
      <c r="C281" s="219"/>
      <c r="D281" s="220" t="s">
        <v>159</v>
      </c>
      <c r="E281" s="221" t="s">
        <v>28</v>
      </c>
      <c r="F281" s="222" t="s">
        <v>161</v>
      </c>
      <c r="G281" s="219"/>
      <c r="H281" s="221" t="s">
        <v>28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8" t="s">
        <v>159</v>
      </c>
      <c r="AU281" s="228" t="s">
        <v>84</v>
      </c>
      <c r="AV281" s="13" t="s">
        <v>82</v>
      </c>
      <c r="AW281" s="13" t="s">
        <v>35</v>
      </c>
      <c r="AX281" s="13" t="s">
        <v>74</v>
      </c>
      <c r="AY281" s="228" t="s">
        <v>152</v>
      </c>
    </row>
    <row r="282" s="14" customFormat="1">
      <c r="A282" s="14"/>
      <c r="B282" s="229"/>
      <c r="C282" s="230"/>
      <c r="D282" s="220" t="s">
        <v>159</v>
      </c>
      <c r="E282" s="231" t="s">
        <v>28</v>
      </c>
      <c r="F282" s="232" t="s">
        <v>204</v>
      </c>
      <c r="G282" s="230"/>
      <c r="H282" s="233">
        <v>10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9" t="s">
        <v>159</v>
      </c>
      <c r="AU282" s="239" t="s">
        <v>84</v>
      </c>
      <c r="AV282" s="14" t="s">
        <v>84</v>
      </c>
      <c r="AW282" s="14" t="s">
        <v>35</v>
      </c>
      <c r="AX282" s="14" t="s">
        <v>82</v>
      </c>
      <c r="AY282" s="239" t="s">
        <v>152</v>
      </c>
    </row>
    <row r="283" s="14" customFormat="1">
      <c r="A283" s="14"/>
      <c r="B283" s="229"/>
      <c r="C283" s="230"/>
      <c r="D283" s="220" t="s">
        <v>159</v>
      </c>
      <c r="E283" s="230"/>
      <c r="F283" s="232" t="s">
        <v>404</v>
      </c>
      <c r="G283" s="230"/>
      <c r="H283" s="233">
        <v>391.39999999999998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9" t="s">
        <v>159</v>
      </c>
      <c r="AU283" s="239" t="s">
        <v>84</v>
      </c>
      <c r="AV283" s="14" t="s">
        <v>84</v>
      </c>
      <c r="AW283" s="14" t="s">
        <v>4</v>
      </c>
      <c r="AX283" s="14" t="s">
        <v>82</v>
      </c>
      <c r="AY283" s="239" t="s">
        <v>152</v>
      </c>
    </row>
    <row r="284" s="2" customFormat="1" ht="37.8" customHeight="1">
      <c r="A284" s="40"/>
      <c r="B284" s="41"/>
      <c r="C284" s="205" t="s">
        <v>405</v>
      </c>
      <c r="D284" s="205" t="s">
        <v>153</v>
      </c>
      <c r="E284" s="206" t="s">
        <v>406</v>
      </c>
      <c r="F284" s="207" t="s">
        <v>407</v>
      </c>
      <c r="G284" s="208" t="s">
        <v>167</v>
      </c>
      <c r="H284" s="209">
        <v>9.5999999999999996</v>
      </c>
      <c r="I284" s="210"/>
      <c r="J284" s="211">
        <f>ROUND(I284*H284,2)</f>
        <v>0</v>
      </c>
      <c r="K284" s="207" t="s">
        <v>28</v>
      </c>
      <c r="L284" s="46"/>
      <c r="M284" s="212" t="s">
        <v>28</v>
      </c>
      <c r="N284" s="213" t="s">
        <v>45</v>
      </c>
      <c r="O284" s="86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6" t="s">
        <v>109</v>
      </c>
      <c r="AT284" s="216" t="s">
        <v>153</v>
      </c>
      <c r="AU284" s="216" t="s">
        <v>84</v>
      </c>
      <c r="AY284" s="19" t="s">
        <v>152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9" t="s">
        <v>82</v>
      </c>
      <c r="BK284" s="217">
        <f>ROUND(I284*H284,2)</f>
        <v>0</v>
      </c>
      <c r="BL284" s="19" t="s">
        <v>109</v>
      </c>
      <c r="BM284" s="216" t="s">
        <v>408</v>
      </c>
    </row>
    <row r="285" s="14" customFormat="1">
      <c r="A285" s="14"/>
      <c r="B285" s="229"/>
      <c r="C285" s="230"/>
      <c r="D285" s="220" t="s">
        <v>159</v>
      </c>
      <c r="E285" s="231" t="s">
        <v>28</v>
      </c>
      <c r="F285" s="232" t="s">
        <v>409</v>
      </c>
      <c r="G285" s="230"/>
      <c r="H285" s="233">
        <v>9.5999999999999996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9" t="s">
        <v>159</v>
      </c>
      <c r="AU285" s="239" t="s">
        <v>84</v>
      </c>
      <c r="AV285" s="14" t="s">
        <v>84</v>
      </c>
      <c r="AW285" s="14" t="s">
        <v>35</v>
      </c>
      <c r="AX285" s="14" t="s">
        <v>82</v>
      </c>
      <c r="AY285" s="239" t="s">
        <v>152</v>
      </c>
    </row>
    <row r="286" s="2" customFormat="1" ht="55.5" customHeight="1">
      <c r="A286" s="40"/>
      <c r="B286" s="41"/>
      <c r="C286" s="205" t="s">
        <v>410</v>
      </c>
      <c r="D286" s="205" t="s">
        <v>153</v>
      </c>
      <c r="E286" s="206" t="s">
        <v>411</v>
      </c>
      <c r="F286" s="207" t="s">
        <v>412</v>
      </c>
      <c r="G286" s="208" t="s">
        <v>190</v>
      </c>
      <c r="H286" s="209">
        <v>0.66500000000000004</v>
      </c>
      <c r="I286" s="210"/>
      <c r="J286" s="211">
        <f>ROUND(I286*H286,2)</f>
        <v>0</v>
      </c>
      <c r="K286" s="207" t="s">
        <v>191</v>
      </c>
      <c r="L286" s="46"/>
      <c r="M286" s="212" t="s">
        <v>28</v>
      </c>
      <c r="N286" s="213" t="s">
        <v>45</v>
      </c>
      <c r="O286" s="86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6" t="s">
        <v>109</v>
      </c>
      <c r="AT286" s="216" t="s">
        <v>153</v>
      </c>
      <c r="AU286" s="216" t="s">
        <v>84</v>
      </c>
      <c r="AY286" s="19" t="s">
        <v>152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9" t="s">
        <v>82</v>
      </c>
      <c r="BK286" s="217">
        <f>ROUND(I286*H286,2)</f>
        <v>0</v>
      </c>
      <c r="BL286" s="19" t="s">
        <v>109</v>
      </c>
      <c r="BM286" s="216" t="s">
        <v>413</v>
      </c>
    </row>
    <row r="287" s="2" customFormat="1">
      <c r="A287" s="40"/>
      <c r="B287" s="41"/>
      <c r="C287" s="42"/>
      <c r="D287" s="242" t="s">
        <v>193</v>
      </c>
      <c r="E287" s="42"/>
      <c r="F287" s="243" t="s">
        <v>414</v>
      </c>
      <c r="G287" s="42"/>
      <c r="H287" s="42"/>
      <c r="I287" s="244"/>
      <c r="J287" s="42"/>
      <c r="K287" s="42"/>
      <c r="L287" s="46"/>
      <c r="M287" s="245"/>
      <c r="N287" s="246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193</v>
      </c>
      <c r="AU287" s="19" t="s">
        <v>84</v>
      </c>
    </row>
    <row r="288" s="12" customFormat="1" ht="22.8" customHeight="1">
      <c r="A288" s="12"/>
      <c r="B288" s="191"/>
      <c r="C288" s="192"/>
      <c r="D288" s="193" t="s">
        <v>73</v>
      </c>
      <c r="E288" s="240" t="s">
        <v>415</v>
      </c>
      <c r="F288" s="240" t="s">
        <v>416</v>
      </c>
      <c r="G288" s="192"/>
      <c r="H288" s="192"/>
      <c r="I288" s="195"/>
      <c r="J288" s="241">
        <f>BK288</f>
        <v>0</v>
      </c>
      <c r="K288" s="192"/>
      <c r="L288" s="197"/>
      <c r="M288" s="198"/>
      <c r="N288" s="199"/>
      <c r="O288" s="199"/>
      <c r="P288" s="200">
        <f>SUM(P289:P318)</f>
        <v>0</v>
      </c>
      <c r="Q288" s="199"/>
      <c r="R288" s="200">
        <f>SUM(R289:R318)</f>
        <v>0.06567394</v>
      </c>
      <c r="S288" s="199"/>
      <c r="T288" s="201">
        <f>SUM(T289:T318)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2" t="s">
        <v>84</v>
      </c>
      <c r="AT288" s="203" t="s">
        <v>73</v>
      </c>
      <c r="AU288" s="203" t="s">
        <v>82</v>
      </c>
      <c r="AY288" s="202" t="s">
        <v>152</v>
      </c>
      <c r="BK288" s="204">
        <f>SUM(BK289:BK318)</f>
        <v>0</v>
      </c>
    </row>
    <row r="289" s="2" customFormat="1" ht="24.15" customHeight="1">
      <c r="A289" s="40"/>
      <c r="B289" s="41"/>
      <c r="C289" s="205" t="s">
        <v>417</v>
      </c>
      <c r="D289" s="205" t="s">
        <v>153</v>
      </c>
      <c r="E289" s="206" t="s">
        <v>418</v>
      </c>
      <c r="F289" s="207" t="s">
        <v>419</v>
      </c>
      <c r="G289" s="208" t="s">
        <v>287</v>
      </c>
      <c r="H289" s="209">
        <v>32.399999999999999</v>
      </c>
      <c r="I289" s="210"/>
      <c r="J289" s="211">
        <f>ROUND(I289*H289,2)</f>
        <v>0</v>
      </c>
      <c r="K289" s="207" t="s">
        <v>191</v>
      </c>
      <c r="L289" s="46"/>
      <c r="M289" s="212" t="s">
        <v>28</v>
      </c>
      <c r="N289" s="213" t="s">
        <v>45</v>
      </c>
      <c r="O289" s="86"/>
      <c r="P289" s="214">
        <f>O289*H289</f>
        <v>0</v>
      </c>
      <c r="Q289" s="214">
        <v>2.0000000000000002E-05</v>
      </c>
      <c r="R289" s="214">
        <f>Q289*H289</f>
        <v>0.00064800000000000003</v>
      </c>
      <c r="S289" s="214">
        <v>0</v>
      </c>
      <c r="T289" s="21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6" t="s">
        <v>109</v>
      </c>
      <c r="AT289" s="216" t="s">
        <v>153</v>
      </c>
      <c r="AU289" s="216" t="s">
        <v>84</v>
      </c>
      <c r="AY289" s="19" t="s">
        <v>152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9" t="s">
        <v>82</v>
      </c>
      <c r="BK289" s="217">
        <f>ROUND(I289*H289,2)</f>
        <v>0</v>
      </c>
      <c r="BL289" s="19" t="s">
        <v>109</v>
      </c>
      <c r="BM289" s="216" t="s">
        <v>420</v>
      </c>
    </row>
    <row r="290" s="2" customFormat="1">
      <c r="A290" s="40"/>
      <c r="B290" s="41"/>
      <c r="C290" s="42"/>
      <c r="D290" s="242" t="s">
        <v>193</v>
      </c>
      <c r="E290" s="42"/>
      <c r="F290" s="243" t="s">
        <v>421</v>
      </c>
      <c r="G290" s="42"/>
      <c r="H290" s="42"/>
      <c r="I290" s="244"/>
      <c r="J290" s="42"/>
      <c r="K290" s="42"/>
      <c r="L290" s="46"/>
      <c r="M290" s="245"/>
      <c r="N290" s="246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193</v>
      </c>
      <c r="AU290" s="19" t="s">
        <v>84</v>
      </c>
    </row>
    <row r="291" s="14" customFormat="1">
      <c r="A291" s="14"/>
      <c r="B291" s="229"/>
      <c r="C291" s="230"/>
      <c r="D291" s="220" t="s">
        <v>159</v>
      </c>
      <c r="E291" s="231" t="s">
        <v>28</v>
      </c>
      <c r="F291" s="232" t="s">
        <v>422</v>
      </c>
      <c r="G291" s="230"/>
      <c r="H291" s="233">
        <v>32.399999999999999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9" t="s">
        <v>159</v>
      </c>
      <c r="AU291" s="239" t="s">
        <v>84</v>
      </c>
      <c r="AV291" s="14" t="s">
        <v>84</v>
      </c>
      <c r="AW291" s="14" t="s">
        <v>35</v>
      </c>
      <c r="AX291" s="14" t="s">
        <v>74</v>
      </c>
      <c r="AY291" s="239" t="s">
        <v>152</v>
      </c>
    </row>
    <row r="292" s="15" customFormat="1">
      <c r="A292" s="15"/>
      <c r="B292" s="257"/>
      <c r="C292" s="258"/>
      <c r="D292" s="220" t="s">
        <v>159</v>
      </c>
      <c r="E292" s="259" t="s">
        <v>106</v>
      </c>
      <c r="F292" s="260" t="s">
        <v>262</v>
      </c>
      <c r="G292" s="258"/>
      <c r="H292" s="261">
        <v>32.399999999999999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159</v>
      </c>
      <c r="AU292" s="267" t="s">
        <v>84</v>
      </c>
      <c r="AV292" s="15" t="s">
        <v>157</v>
      </c>
      <c r="AW292" s="15" t="s">
        <v>35</v>
      </c>
      <c r="AX292" s="15" t="s">
        <v>82</v>
      </c>
      <c r="AY292" s="267" t="s">
        <v>152</v>
      </c>
    </row>
    <row r="293" s="2" customFormat="1" ht="24.15" customHeight="1">
      <c r="A293" s="40"/>
      <c r="B293" s="41"/>
      <c r="C293" s="205" t="s">
        <v>423</v>
      </c>
      <c r="D293" s="205" t="s">
        <v>153</v>
      </c>
      <c r="E293" s="206" t="s">
        <v>424</v>
      </c>
      <c r="F293" s="207" t="s">
        <v>425</v>
      </c>
      <c r="G293" s="208" t="s">
        <v>287</v>
      </c>
      <c r="H293" s="209">
        <v>32.399999999999999</v>
      </c>
      <c r="I293" s="210"/>
      <c r="J293" s="211">
        <f>ROUND(I293*H293,2)</f>
        <v>0</v>
      </c>
      <c r="K293" s="207" t="s">
        <v>191</v>
      </c>
      <c r="L293" s="46"/>
      <c r="M293" s="212" t="s">
        <v>28</v>
      </c>
      <c r="N293" s="213" t="s">
        <v>45</v>
      </c>
      <c r="O293" s="86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6" t="s">
        <v>109</v>
      </c>
      <c r="AT293" s="216" t="s">
        <v>153</v>
      </c>
      <c r="AU293" s="216" t="s">
        <v>84</v>
      </c>
      <c r="AY293" s="19" t="s">
        <v>152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9" t="s">
        <v>82</v>
      </c>
      <c r="BK293" s="217">
        <f>ROUND(I293*H293,2)</f>
        <v>0</v>
      </c>
      <c r="BL293" s="19" t="s">
        <v>109</v>
      </c>
      <c r="BM293" s="216" t="s">
        <v>426</v>
      </c>
    </row>
    <row r="294" s="2" customFormat="1">
      <c r="A294" s="40"/>
      <c r="B294" s="41"/>
      <c r="C294" s="42"/>
      <c r="D294" s="242" t="s">
        <v>193</v>
      </c>
      <c r="E294" s="42"/>
      <c r="F294" s="243" t="s">
        <v>427</v>
      </c>
      <c r="G294" s="42"/>
      <c r="H294" s="42"/>
      <c r="I294" s="244"/>
      <c r="J294" s="42"/>
      <c r="K294" s="42"/>
      <c r="L294" s="46"/>
      <c r="M294" s="245"/>
      <c r="N294" s="246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193</v>
      </c>
      <c r="AU294" s="19" t="s">
        <v>84</v>
      </c>
    </row>
    <row r="295" s="14" customFormat="1">
      <c r="A295" s="14"/>
      <c r="B295" s="229"/>
      <c r="C295" s="230"/>
      <c r="D295" s="220" t="s">
        <v>159</v>
      </c>
      <c r="E295" s="231" t="s">
        <v>28</v>
      </c>
      <c r="F295" s="232" t="s">
        <v>106</v>
      </c>
      <c r="G295" s="230"/>
      <c r="H295" s="233">
        <v>32.399999999999999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9" t="s">
        <v>159</v>
      </c>
      <c r="AU295" s="239" t="s">
        <v>84</v>
      </c>
      <c r="AV295" s="14" t="s">
        <v>84</v>
      </c>
      <c r="AW295" s="14" t="s">
        <v>35</v>
      </c>
      <c r="AX295" s="14" t="s">
        <v>82</v>
      </c>
      <c r="AY295" s="239" t="s">
        <v>152</v>
      </c>
    </row>
    <row r="296" s="2" customFormat="1" ht="24.15" customHeight="1">
      <c r="A296" s="40"/>
      <c r="B296" s="41"/>
      <c r="C296" s="205" t="s">
        <v>428</v>
      </c>
      <c r="D296" s="205" t="s">
        <v>153</v>
      </c>
      <c r="E296" s="206" t="s">
        <v>429</v>
      </c>
      <c r="F296" s="207" t="s">
        <v>430</v>
      </c>
      <c r="G296" s="208" t="s">
        <v>287</v>
      </c>
      <c r="H296" s="209">
        <v>32.399999999999999</v>
      </c>
      <c r="I296" s="210"/>
      <c r="J296" s="211">
        <f>ROUND(I296*H296,2)</f>
        <v>0</v>
      </c>
      <c r="K296" s="207" t="s">
        <v>28</v>
      </c>
      <c r="L296" s="46"/>
      <c r="M296" s="212" t="s">
        <v>28</v>
      </c>
      <c r="N296" s="213" t="s">
        <v>45</v>
      </c>
      <c r="O296" s="86"/>
      <c r="P296" s="214">
        <f>O296*H296</f>
        <v>0</v>
      </c>
      <c r="Q296" s="214">
        <v>0.00025000000000000001</v>
      </c>
      <c r="R296" s="214">
        <f>Q296*H296</f>
        <v>0.0080999999999999996</v>
      </c>
      <c r="S296" s="214">
        <v>0</v>
      </c>
      <c r="T296" s="21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6" t="s">
        <v>109</v>
      </c>
      <c r="AT296" s="216" t="s">
        <v>153</v>
      </c>
      <c r="AU296" s="216" t="s">
        <v>84</v>
      </c>
      <c r="AY296" s="19" t="s">
        <v>152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9" t="s">
        <v>82</v>
      </c>
      <c r="BK296" s="217">
        <f>ROUND(I296*H296,2)</f>
        <v>0</v>
      </c>
      <c r="BL296" s="19" t="s">
        <v>109</v>
      </c>
      <c r="BM296" s="216" t="s">
        <v>431</v>
      </c>
    </row>
    <row r="297" s="14" customFormat="1">
      <c r="A297" s="14"/>
      <c r="B297" s="229"/>
      <c r="C297" s="230"/>
      <c r="D297" s="220" t="s">
        <v>159</v>
      </c>
      <c r="E297" s="231" t="s">
        <v>28</v>
      </c>
      <c r="F297" s="232" t="s">
        <v>106</v>
      </c>
      <c r="G297" s="230"/>
      <c r="H297" s="233">
        <v>32.399999999999999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9" t="s">
        <v>159</v>
      </c>
      <c r="AU297" s="239" t="s">
        <v>84</v>
      </c>
      <c r="AV297" s="14" t="s">
        <v>84</v>
      </c>
      <c r="AW297" s="14" t="s">
        <v>35</v>
      </c>
      <c r="AX297" s="14" t="s">
        <v>82</v>
      </c>
      <c r="AY297" s="239" t="s">
        <v>152</v>
      </c>
    </row>
    <row r="298" s="2" customFormat="1" ht="37.8" customHeight="1">
      <c r="A298" s="40"/>
      <c r="B298" s="41"/>
      <c r="C298" s="205" t="s">
        <v>432</v>
      </c>
      <c r="D298" s="205" t="s">
        <v>153</v>
      </c>
      <c r="E298" s="206" t="s">
        <v>433</v>
      </c>
      <c r="F298" s="207" t="s">
        <v>434</v>
      </c>
      <c r="G298" s="208" t="s">
        <v>287</v>
      </c>
      <c r="H298" s="209">
        <v>32.399999999999999</v>
      </c>
      <c r="I298" s="210"/>
      <c r="J298" s="211">
        <f>ROUND(I298*H298,2)</f>
        <v>0</v>
      </c>
      <c r="K298" s="207" t="s">
        <v>191</v>
      </c>
      <c r="L298" s="46"/>
      <c r="M298" s="212" t="s">
        <v>28</v>
      </c>
      <c r="N298" s="213" t="s">
        <v>45</v>
      </c>
      <c r="O298" s="86"/>
      <c r="P298" s="214">
        <f>O298*H298</f>
        <v>0</v>
      </c>
      <c r="Q298" s="214">
        <v>0.00014999999999999999</v>
      </c>
      <c r="R298" s="214">
        <f>Q298*H298</f>
        <v>0.0048599999999999997</v>
      </c>
      <c r="S298" s="214">
        <v>0</v>
      </c>
      <c r="T298" s="21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6" t="s">
        <v>109</v>
      </c>
      <c r="AT298" s="216" t="s">
        <v>153</v>
      </c>
      <c r="AU298" s="216" t="s">
        <v>84</v>
      </c>
      <c r="AY298" s="19" t="s">
        <v>152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9" t="s">
        <v>82</v>
      </c>
      <c r="BK298" s="217">
        <f>ROUND(I298*H298,2)</f>
        <v>0</v>
      </c>
      <c r="BL298" s="19" t="s">
        <v>109</v>
      </c>
      <c r="BM298" s="216" t="s">
        <v>435</v>
      </c>
    </row>
    <row r="299" s="2" customFormat="1">
      <c r="A299" s="40"/>
      <c r="B299" s="41"/>
      <c r="C299" s="42"/>
      <c r="D299" s="242" t="s">
        <v>193</v>
      </c>
      <c r="E299" s="42"/>
      <c r="F299" s="243" t="s">
        <v>436</v>
      </c>
      <c r="G299" s="42"/>
      <c r="H299" s="42"/>
      <c r="I299" s="244"/>
      <c r="J299" s="42"/>
      <c r="K299" s="42"/>
      <c r="L299" s="46"/>
      <c r="M299" s="245"/>
      <c r="N299" s="246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193</v>
      </c>
      <c r="AU299" s="19" t="s">
        <v>84</v>
      </c>
    </row>
    <row r="300" s="14" customFormat="1">
      <c r="A300" s="14"/>
      <c r="B300" s="229"/>
      <c r="C300" s="230"/>
      <c r="D300" s="220" t="s">
        <v>159</v>
      </c>
      <c r="E300" s="231" t="s">
        <v>28</v>
      </c>
      <c r="F300" s="232" t="s">
        <v>106</v>
      </c>
      <c r="G300" s="230"/>
      <c r="H300" s="233">
        <v>32.399999999999999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9" t="s">
        <v>159</v>
      </c>
      <c r="AU300" s="239" t="s">
        <v>84</v>
      </c>
      <c r="AV300" s="14" t="s">
        <v>84</v>
      </c>
      <c r="AW300" s="14" t="s">
        <v>35</v>
      </c>
      <c r="AX300" s="14" t="s">
        <v>82</v>
      </c>
      <c r="AY300" s="239" t="s">
        <v>152</v>
      </c>
    </row>
    <row r="301" s="2" customFormat="1" ht="37.8" customHeight="1">
      <c r="A301" s="40"/>
      <c r="B301" s="41"/>
      <c r="C301" s="205" t="s">
        <v>437</v>
      </c>
      <c r="D301" s="205" t="s">
        <v>153</v>
      </c>
      <c r="E301" s="206" t="s">
        <v>438</v>
      </c>
      <c r="F301" s="207" t="s">
        <v>439</v>
      </c>
      <c r="G301" s="208" t="s">
        <v>287</v>
      </c>
      <c r="H301" s="209">
        <v>85.353999999999999</v>
      </c>
      <c r="I301" s="210"/>
      <c r="J301" s="211">
        <f>ROUND(I301*H301,2)</f>
        <v>0</v>
      </c>
      <c r="K301" s="207" t="s">
        <v>191</v>
      </c>
      <c r="L301" s="46"/>
      <c r="M301" s="212" t="s">
        <v>28</v>
      </c>
      <c r="N301" s="213" t="s">
        <v>45</v>
      </c>
      <c r="O301" s="86"/>
      <c r="P301" s="214">
        <f>O301*H301</f>
        <v>0</v>
      </c>
      <c r="Q301" s="214">
        <v>8.0000000000000007E-05</v>
      </c>
      <c r="R301" s="214">
        <f>Q301*H301</f>
        <v>0.0068283200000000006</v>
      </c>
      <c r="S301" s="214">
        <v>0</v>
      </c>
      <c r="T301" s="21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6" t="s">
        <v>109</v>
      </c>
      <c r="AT301" s="216" t="s">
        <v>153</v>
      </c>
      <c r="AU301" s="216" t="s">
        <v>84</v>
      </c>
      <c r="AY301" s="19" t="s">
        <v>152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9" t="s">
        <v>82</v>
      </c>
      <c r="BK301" s="217">
        <f>ROUND(I301*H301,2)</f>
        <v>0</v>
      </c>
      <c r="BL301" s="19" t="s">
        <v>109</v>
      </c>
      <c r="BM301" s="216" t="s">
        <v>440</v>
      </c>
    </row>
    <row r="302" s="2" customFormat="1">
      <c r="A302" s="40"/>
      <c r="B302" s="41"/>
      <c r="C302" s="42"/>
      <c r="D302" s="242" t="s">
        <v>193</v>
      </c>
      <c r="E302" s="42"/>
      <c r="F302" s="243" t="s">
        <v>441</v>
      </c>
      <c r="G302" s="42"/>
      <c r="H302" s="42"/>
      <c r="I302" s="244"/>
      <c r="J302" s="42"/>
      <c r="K302" s="42"/>
      <c r="L302" s="46"/>
      <c r="M302" s="245"/>
      <c r="N302" s="246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193</v>
      </c>
      <c r="AU302" s="19" t="s">
        <v>84</v>
      </c>
    </row>
    <row r="303" s="14" customFormat="1">
      <c r="A303" s="14"/>
      <c r="B303" s="229"/>
      <c r="C303" s="230"/>
      <c r="D303" s="220" t="s">
        <v>159</v>
      </c>
      <c r="E303" s="231" t="s">
        <v>28</v>
      </c>
      <c r="F303" s="232" t="s">
        <v>112</v>
      </c>
      <c r="G303" s="230"/>
      <c r="H303" s="233">
        <v>34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9" t="s">
        <v>159</v>
      </c>
      <c r="AU303" s="239" t="s">
        <v>84</v>
      </c>
      <c r="AV303" s="14" t="s">
        <v>84</v>
      </c>
      <c r="AW303" s="14" t="s">
        <v>35</v>
      </c>
      <c r="AX303" s="14" t="s">
        <v>74</v>
      </c>
      <c r="AY303" s="239" t="s">
        <v>152</v>
      </c>
    </row>
    <row r="304" s="14" customFormat="1">
      <c r="A304" s="14"/>
      <c r="B304" s="229"/>
      <c r="C304" s="230"/>
      <c r="D304" s="220" t="s">
        <v>159</v>
      </c>
      <c r="E304" s="231" t="s">
        <v>28</v>
      </c>
      <c r="F304" s="232" t="s">
        <v>101</v>
      </c>
      <c r="G304" s="230"/>
      <c r="H304" s="233">
        <v>32.154000000000003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9" t="s">
        <v>159</v>
      </c>
      <c r="AU304" s="239" t="s">
        <v>84</v>
      </c>
      <c r="AV304" s="14" t="s">
        <v>84</v>
      </c>
      <c r="AW304" s="14" t="s">
        <v>35</v>
      </c>
      <c r="AX304" s="14" t="s">
        <v>74</v>
      </c>
      <c r="AY304" s="239" t="s">
        <v>152</v>
      </c>
    </row>
    <row r="305" s="14" customFormat="1">
      <c r="A305" s="14"/>
      <c r="B305" s="229"/>
      <c r="C305" s="230"/>
      <c r="D305" s="220" t="s">
        <v>159</v>
      </c>
      <c r="E305" s="231" t="s">
        <v>28</v>
      </c>
      <c r="F305" s="232" t="s">
        <v>442</v>
      </c>
      <c r="G305" s="230"/>
      <c r="H305" s="233">
        <v>19.199999999999999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9" t="s">
        <v>159</v>
      </c>
      <c r="AU305" s="239" t="s">
        <v>84</v>
      </c>
      <c r="AV305" s="14" t="s">
        <v>84</v>
      </c>
      <c r="AW305" s="14" t="s">
        <v>35</v>
      </c>
      <c r="AX305" s="14" t="s">
        <v>74</v>
      </c>
      <c r="AY305" s="239" t="s">
        <v>152</v>
      </c>
    </row>
    <row r="306" s="15" customFormat="1">
      <c r="A306" s="15"/>
      <c r="B306" s="257"/>
      <c r="C306" s="258"/>
      <c r="D306" s="220" t="s">
        <v>159</v>
      </c>
      <c r="E306" s="259" t="s">
        <v>121</v>
      </c>
      <c r="F306" s="260" t="s">
        <v>262</v>
      </c>
      <c r="G306" s="258"/>
      <c r="H306" s="261">
        <v>85.353999999999999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159</v>
      </c>
      <c r="AU306" s="267" t="s">
        <v>84</v>
      </c>
      <c r="AV306" s="15" t="s">
        <v>157</v>
      </c>
      <c r="AW306" s="15" t="s">
        <v>35</v>
      </c>
      <c r="AX306" s="15" t="s">
        <v>82</v>
      </c>
      <c r="AY306" s="267" t="s">
        <v>152</v>
      </c>
    </row>
    <row r="307" s="2" customFormat="1" ht="21.75" customHeight="1">
      <c r="A307" s="40"/>
      <c r="B307" s="41"/>
      <c r="C307" s="205" t="s">
        <v>443</v>
      </c>
      <c r="D307" s="205" t="s">
        <v>153</v>
      </c>
      <c r="E307" s="206" t="s">
        <v>444</v>
      </c>
      <c r="F307" s="207" t="s">
        <v>445</v>
      </c>
      <c r="G307" s="208" t="s">
        <v>287</v>
      </c>
      <c r="H307" s="209">
        <v>85.353999999999999</v>
      </c>
      <c r="I307" s="210"/>
      <c r="J307" s="211">
        <f>ROUND(I307*H307,2)</f>
        <v>0</v>
      </c>
      <c r="K307" s="207" t="s">
        <v>28</v>
      </c>
      <c r="L307" s="46"/>
      <c r="M307" s="212" t="s">
        <v>28</v>
      </c>
      <c r="N307" s="213" t="s">
        <v>45</v>
      </c>
      <c r="O307" s="86"/>
      <c r="P307" s="214">
        <f>O307*H307</f>
        <v>0</v>
      </c>
      <c r="Q307" s="214">
        <v>0.00012999999999999999</v>
      </c>
      <c r="R307" s="214">
        <f>Q307*H307</f>
        <v>0.011096019999999998</v>
      </c>
      <c r="S307" s="214">
        <v>0</v>
      </c>
      <c r="T307" s="21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6" t="s">
        <v>109</v>
      </c>
      <c r="AT307" s="216" t="s">
        <v>153</v>
      </c>
      <c r="AU307" s="216" t="s">
        <v>84</v>
      </c>
      <c r="AY307" s="19" t="s">
        <v>152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9" t="s">
        <v>82</v>
      </c>
      <c r="BK307" s="217">
        <f>ROUND(I307*H307,2)</f>
        <v>0</v>
      </c>
      <c r="BL307" s="19" t="s">
        <v>109</v>
      </c>
      <c r="BM307" s="216" t="s">
        <v>446</v>
      </c>
    </row>
    <row r="308" s="14" customFormat="1">
      <c r="A308" s="14"/>
      <c r="B308" s="229"/>
      <c r="C308" s="230"/>
      <c r="D308" s="220" t="s">
        <v>159</v>
      </c>
      <c r="E308" s="231" t="s">
        <v>28</v>
      </c>
      <c r="F308" s="232" t="s">
        <v>121</v>
      </c>
      <c r="G308" s="230"/>
      <c r="H308" s="233">
        <v>85.353999999999999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159</v>
      </c>
      <c r="AU308" s="239" t="s">
        <v>84</v>
      </c>
      <c r="AV308" s="14" t="s">
        <v>84</v>
      </c>
      <c r="AW308" s="14" t="s">
        <v>35</v>
      </c>
      <c r="AX308" s="14" t="s">
        <v>82</v>
      </c>
      <c r="AY308" s="239" t="s">
        <v>152</v>
      </c>
    </row>
    <row r="309" s="2" customFormat="1" ht="24.15" customHeight="1">
      <c r="A309" s="40"/>
      <c r="B309" s="41"/>
      <c r="C309" s="205" t="s">
        <v>447</v>
      </c>
      <c r="D309" s="205" t="s">
        <v>153</v>
      </c>
      <c r="E309" s="206" t="s">
        <v>448</v>
      </c>
      <c r="F309" s="207" t="s">
        <v>449</v>
      </c>
      <c r="G309" s="208" t="s">
        <v>287</v>
      </c>
      <c r="H309" s="209">
        <v>85.353999999999999</v>
      </c>
      <c r="I309" s="210"/>
      <c r="J309" s="211">
        <f>ROUND(I309*H309,2)</f>
        <v>0</v>
      </c>
      <c r="K309" s="207" t="s">
        <v>28</v>
      </c>
      <c r="L309" s="46"/>
      <c r="M309" s="212" t="s">
        <v>28</v>
      </c>
      <c r="N309" s="213" t="s">
        <v>45</v>
      </c>
      <c r="O309" s="86"/>
      <c r="P309" s="214">
        <f>O309*H309</f>
        <v>0</v>
      </c>
      <c r="Q309" s="214">
        <v>0.00017000000000000001</v>
      </c>
      <c r="R309" s="214">
        <f>Q309*H309</f>
        <v>0.014510180000000001</v>
      </c>
      <c r="S309" s="214">
        <v>0</v>
      </c>
      <c r="T309" s="21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6" t="s">
        <v>109</v>
      </c>
      <c r="AT309" s="216" t="s">
        <v>153</v>
      </c>
      <c r="AU309" s="216" t="s">
        <v>84</v>
      </c>
      <c r="AY309" s="19" t="s">
        <v>152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9" t="s">
        <v>82</v>
      </c>
      <c r="BK309" s="217">
        <f>ROUND(I309*H309,2)</f>
        <v>0</v>
      </c>
      <c r="BL309" s="19" t="s">
        <v>109</v>
      </c>
      <c r="BM309" s="216" t="s">
        <v>450</v>
      </c>
    </row>
    <row r="310" s="14" customFormat="1">
      <c r="A310" s="14"/>
      <c r="B310" s="229"/>
      <c r="C310" s="230"/>
      <c r="D310" s="220" t="s">
        <v>159</v>
      </c>
      <c r="E310" s="231" t="s">
        <v>28</v>
      </c>
      <c r="F310" s="232" t="s">
        <v>121</v>
      </c>
      <c r="G310" s="230"/>
      <c r="H310" s="233">
        <v>85.353999999999999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9" t="s">
        <v>159</v>
      </c>
      <c r="AU310" s="239" t="s">
        <v>84</v>
      </c>
      <c r="AV310" s="14" t="s">
        <v>84</v>
      </c>
      <c r="AW310" s="14" t="s">
        <v>35</v>
      </c>
      <c r="AX310" s="14" t="s">
        <v>82</v>
      </c>
      <c r="AY310" s="239" t="s">
        <v>152</v>
      </c>
    </row>
    <row r="311" s="2" customFormat="1" ht="24.15" customHeight="1">
      <c r="A311" s="40"/>
      <c r="B311" s="41"/>
      <c r="C311" s="205" t="s">
        <v>451</v>
      </c>
      <c r="D311" s="205" t="s">
        <v>153</v>
      </c>
      <c r="E311" s="206" t="s">
        <v>452</v>
      </c>
      <c r="F311" s="207" t="s">
        <v>453</v>
      </c>
      <c r="G311" s="208" t="s">
        <v>287</v>
      </c>
      <c r="H311" s="209">
        <v>85.353999999999999</v>
      </c>
      <c r="I311" s="210"/>
      <c r="J311" s="211">
        <f>ROUND(I311*H311,2)</f>
        <v>0</v>
      </c>
      <c r="K311" s="207" t="s">
        <v>28</v>
      </c>
      <c r="L311" s="46"/>
      <c r="M311" s="212" t="s">
        <v>28</v>
      </c>
      <c r="N311" s="213" t="s">
        <v>45</v>
      </c>
      <c r="O311" s="86"/>
      <c r="P311" s="214">
        <f>O311*H311</f>
        <v>0</v>
      </c>
      <c r="Q311" s="214">
        <v>0.00023000000000000001</v>
      </c>
      <c r="R311" s="214">
        <f>Q311*H311</f>
        <v>0.01963142</v>
      </c>
      <c r="S311" s="214">
        <v>0</v>
      </c>
      <c r="T311" s="21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6" t="s">
        <v>109</v>
      </c>
      <c r="AT311" s="216" t="s">
        <v>153</v>
      </c>
      <c r="AU311" s="216" t="s">
        <v>84</v>
      </c>
      <c r="AY311" s="19" t="s">
        <v>152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9" t="s">
        <v>82</v>
      </c>
      <c r="BK311" s="217">
        <f>ROUND(I311*H311,2)</f>
        <v>0</v>
      </c>
      <c r="BL311" s="19" t="s">
        <v>109</v>
      </c>
      <c r="BM311" s="216" t="s">
        <v>454</v>
      </c>
    </row>
    <row r="312" s="14" customFormat="1">
      <c r="A312" s="14"/>
      <c r="B312" s="229"/>
      <c r="C312" s="230"/>
      <c r="D312" s="220" t="s">
        <v>159</v>
      </c>
      <c r="E312" s="231" t="s">
        <v>28</v>
      </c>
      <c r="F312" s="232" t="s">
        <v>121</v>
      </c>
      <c r="G312" s="230"/>
      <c r="H312" s="233">
        <v>85.353999999999999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9" t="s">
        <v>159</v>
      </c>
      <c r="AU312" s="239" t="s">
        <v>84</v>
      </c>
      <c r="AV312" s="14" t="s">
        <v>84</v>
      </c>
      <c r="AW312" s="14" t="s">
        <v>35</v>
      </c>
      <c r="AX312" s="14" t="s">
        <v>82</v>
      </c>
      <c r="AY312" s="239" t="s">
        <v>152</v>
      </c>
    </row>
    <row r="313" s="2" customFormat="1" ht="37.8" customHeight="1">
      <c r="A313" s="40"/>
      <c r="B313" s="41"/>
      <c r="C313" s="205" t="s">
        <v>455</v>
      </c>
      <c r="D313" s="205" t="s">
        <v>153</v>
      </c>
      <c r="E313" s="206" t="s">
        <v>456</v>
      </c>
      <c r="F313" s="207" t="s">
        <v>457</v>
      </c>
      <c r="G313" s="208" t="s">
        <v>287</v>
      </c>
      <c r="H313" s="209">
        <v>85.353999999999999</v>
      </c>
      <c r="I313" s="210"/>
      <c r="J313" s="211">
        <f>ROUND(I313*H313,2)</f>
        <v>0</v>
      </c>
      <c r="K313" s="207" t="s">
        <v>191</v>
      </c>
      <c r="L313" s="46"/>
      <c r="M313" s="212" t="s">
        <v>28</v>
      </c>
      <c r="N313" s="213" t="s">
        <v>45</v>
      </c>
      <c r="O313" s="86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6" t="s">
        <v>109</v>
      </c>
      <c r="AT313" s="216" t="s">
        <v>153</v>
      </c>
      <c r="AU313" s="216" t="s">
        <v>84</v>
      </c>
      <c r="AY313" s="19" t="s">
        <v>152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9" t="s">
        <v>82</v>
      </c>
      <c r="BK313" s="217">
        <f>ROUND(I313*H313,2)</f>
        <v>0</v>
      </c>
      <c r="BL313" s="19" t="s">
        <v>109</v>
      </c>
      <c r="BM313" s="216" t="s">
        <v>458</v>
      </c>
    </row>
    <row r="314" s="2" customFormat="1">
      <c r="A314" s="40"/>
      <c r="B314" s="41"/>
      <c r="C314" s="42"/>
      <c r="D314" s="242" t="s">
        <v>193</v>
      </c>
      <c r="E314" s="42"/>
      <c r="F314" s="243" t="s">
        <v>459</v>
      </c>
      <c r="G314" s="42"/>
      <c r="H314" s="42"/>
      <c r="I314" s="244"/>
      <c r="J314" s="42"/>
      <c r="K314" s="42"/>
      <c r="L314" s="46"/>
      <c r="M314" s="245"/>
      <c r="N314" s="246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193</v>
      </c>
      <c r="AU314" s="19" t="s">
        <v>84</v>
      </c>
    </row>
    <row r="315" s="14" customFormat="1">
      <c r="A315" s="14"/>
      <c r="B315" s="229"/>
      <c r="C315" s="230"/>
      <c r="D315" s="220" t="s">
        <v>159</v>
      </c>
      <c r="E315" s="231" t="s">
        <v>28</v>
      </c>
      <c r="F315" s="232" t="s">
        <v>121</v>
      </c>
      <c r="G315" s="230"/>
      <c r="H315" s="233">
        <v>85.353999999999999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9" t="s">
        <v>159</v>
      </c>
      <c r="AU315" s="239" t="s">
        <v>84</v>
      </c>
      <c r="AV315" s="14" t="s">
        <v>84</v>
      </c>
      <c r="AW315" s="14" t="s">
        <v>35</v>
      </c>
      <c r="AX315" s="14" t="s">
        <v>82</v>
      </c>
      <c r="AY315" s="239" t="s">
        <v>152</v>
      </c>
    </row>
    <row r="316" s="2" customFormat="1" ht="37.8" customHeight="1">
      <c r="A316" s="40"/>
      <c r="B316" s="41"/>
      <c r="C316" s="205" t="s">
        <v>460</v>
      </c>
      <c r="D316" s="205" t="s">
        <v>153</v>
      </c>
      <c r="E316" s="206" t="s">
        <v>461</v>
      </c>
      <c r="F316" s="207" t="s">
        <v>462</v>
      </c>
      <c r="G316" s="208" t="s">
        <v>287</v>
      </c>
      <c r="H316" s="209">
        <v>85.353999999999999</v>
      </c>
      <c r="I316" s="210"/>
      <c r="J316" s="211">
        <f>ROUND(I316*H316,2)</f>
        <v>0</v>
      </c>
      <c r="K316" s="207" t="s">
        <v>191</v>
      </c>
      <c r="L316" s="46"/>
      <c r="M316" s="212" t="s">
        <v>28</v>
      </c>
      <c r="N316" s="213" t="s">
        <v>45</v>
      </c>
      <c r="O316" s="86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6" t="s">
        <v>109</v>
      </c>
      <c r="AT316" s="216" t="s">
        <v>153</v>
      </c>
      <c r="AU316" s="216" t="s">
        <v>84</v>
      </c>
      <c r="AY316" s="19" t="s">
        <v>152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9" t="s">
        <v>82</v>
      </c>
      <c r="BK316" s="217">
        <f>ROUND(I316*H316,2)</f>
        <v>0</v>
      </c>
      <c r="BL316" s="19" t="s">
        <v>109</v>
      </c>
      <c r="BM316" s="216" t="s">
        <v>463</v>
      </c>
    </row>
    <row r="317" s="2" customFormat="1">
      <c r="A317" s="40"/>
      <c r="B317" s="41"/>
      <c r="C317" s="42"/>
      <c r="D317" s="242" t="s">
        <v>193</v>
      </c>
      <c r="E317" s="42"/>
      <c r="F317" s="243" t="s">
        <v>464</v>
      </c>
      <c r="G317" s="42"/>
      <c r="H317" s="42"/>
      <c r="I317" s="244"/>
      <c r="J317" s="42"/>
      <c r="K317" s="42"/>
      <c r="L317" s="46"/>
      <c r="M317" s="245"/>
      <c r="N317" s="246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84</v>
      </c>
    </row>
    <row r="318" s="14" customFormat="1">
      <c r="A318" s="14"/>
      <c r="B318" s="229"/>
      <c r="C318" s="230"/>
      <c r="D318" s="220" t="s">
        <v>159</v>
      </c>
      <c r="E318" s="231" t="s">
        <v>28</v>
      </c>
      <c r="F318" s="232" t="s">
        <v>121</v>
      </c>
      <c r="G318" s="230"/>
      <c r="H318" s="233">
        <v>85.353999999999999</v>
      </c>
      <c r="I318" s="234"/>
      <c r="J318" s="230"/>
      <c r="K318" s="230"/>
      <c r="L318" s="235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9" t="s">
        <v>159</v>
      </c>
      <c r="AU318" s="239" t="s">
        <v>84</v>
      </c>
      <c r="AV318" s="14" t="s">
        <v>84</v>
      </c>
      <c r="AW318" s="14" t="s">
        <v>35</v>
      </c>
      <c r="AX318" s="14" t="s">
        <v>82</v>
      </c>
      <c r="AY318" s="239" t="s">
        <v>152</v>
      </c>
    </row>
    <row r="319" s="2" customFormat="1" ht="6.96" customHeight="1">
      <c r="A319" s="40"/>
      <c r="B319" s="61"/>
      <c r="C319" s="62"/>
      <c r="D319" s="62"/>
      <c r="E319" s="62"/>
      <c r="F319" s="62"/>
      <c r="G319" s="62"/>
      <c r="H319" s="62"/>
      <c r="I319" s="62"/>
      <c r="J319" s="62"/>
      <c r="K319" s="62"/>
      <c r="L319" s="46"/>
      <c r="M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</sheetData>
  <sheetProtection sheet="1" autoFilter="0" formatColumns="0" formatRows="0" objects="1" scenarios="1" spinCount="100000" saltValue="5I3ndTHzsuoqwv3wobcaoM77XbdR/6UNJEpx+Z6Iy2dwwl8TRsATZffg5t5z4fkQgozyRuqsDS5N6iF5xpCCKg==" hashValue="mh3k2ztxmqkvHnzQhQAyjM9DTcvQ9053gfG/aCiCOX+jTzc9v/DXywb3pwxs8kU7PU+YO0htdEB4lZTaDrxTKA==" algorithmName="SHA-512" password="CC35"/>
  <autoFilter ref="C87:K31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117" r:id="rId1" display="https://podminky.urs.cz/item/CS_URS_2024_01/997013212"/>
    <hyperlink ref="F119" r:id="rId2" display="https://podminky.urs.cz/item/CS_URS_2024_01/997013501"/>
    <hyperlink ref="F121" r:id="rId3" display="https://podminky.urs.cz/item/CS_URS_2024_01/997013509"/>
    <hyperlink ref="F124" r:id="rId4" display="https://podminky.urs.cz/item/CS_URS_2024_01/997013631"/>
    <hyperlink ref="F160" r:id="rId5" display="https://podminky.urs.cz/item/CS_URS_2024_01/998741122"/>
    <hyperlink ref="F163" r:id="rId6" display="https://podminky.urs.cz/item/CS_URS_2024_01/762083122"/>
    <hyperlink ref="F168" r:id="rId7" display="https://podminky.urs.cz/item/CS_URS_2024_01/762085112"/>
    <hyperlink ref="F189" r:id="rId8" display="https://podminky.urs.cz/item/CS_URS_2024_01/762341310"/>
    <hyperlink ref="F195" r:id="rId9" display="https://podminky.urs.cz/item/CS_URS_2024_01/762341811"/>
    <hyperlink ref="F198" r:id="rId10" display="https://podminky.urs.cz/item/CS_URS_2024_01/762342311"/>
    <hyperlink ref="F206" r:id="rId11" display="https://podminky.urs.cz/item/CS_URS_2024_01/762342811"/>
    <hyperlink ref="F211" r:id="rId12" display="https://podminky.urs.cz/item/CS_URS_2024_01/762395000"/>
    <hyperlink ref="F232" r:id="rId13" display="https://podminky.urs.cz/item/CS_URS_2024_01/998762122"/>
    <hyperlink ref="F235" r:id="rId14" display="https://podminky.urs.cz/item/CS_URS_2024_01/764001821"/>
    <hyperlink ref="F241" r:id="rId15" display="https://podminky.urs.cz/item/CS_URS_2024_01/764002851"/>
    <hyperlink ref="F247" r:id="rId16" display="https://podminky.urs.cz/item/CS_URS_2024_01/764002861"/>
    <hyperlink ref="F250" r:id="rId17" display="https://podminky.urs.cz/item/CS_URS_2024_01/764002881"/>
    <hyperlink ref="F257" r:id="rId18" display="https://podminky.urs.cz/item/CS_URS_2024_01/764216407"/>
    <hyperlink ref="F260" r:id="rId19" display="https://podminky.urs.cz/item/CS_URS_2024_01/764218407"/>
    <hyperlink ref="F263" r:id="rId20" display="https://podminky.urs.cz/item/CS_URS_2024_01/764314412"/>
    <hyperlink ref="F266" r:id="rId21" display="https://podminky.urs.cz/item/CS_URS_2024_01/998764122"/>
    <hyperlink ref="F269" r:id="rId22" display="https://podminky.urs.cz/item/CS_URS_2024_01/765111823"/>
    <hyperlink ref="F275" r:id="rId23" display="https://podminky.urs.cz/item/CS_URS_2024_01/765111833"/>
    <hyperlink ref="F287" r:id="rId24" display="https://podminky.urs.cz/item/CS_URS_2024_01/998765122"/>
    <hyperlink ref="F290" r:id="rId25" display="https://podminky.urs.cz/item/CS_URS_2024_01/783201201"/>
    <hyperlink ref="F294" r:id="rId26" display="https://podminky.urs.cz/item/CS_URS_2024_01/783201403"/>
    <hyperlink ref="F299" r:id="rId27" display="https://podminky.urs.cz/item/CS_URS_2024_01/783232111"/>
    <hyperlink ref="F302" r:id="rId28" display="https://podminky.urs.cz/item/CS_URS_2024_01/783401311"/>
    <hyperlink ref="F314" r:id="rId29" display="https://podminky.urs.cz/item/CS_URS_2024_01/783491003"/>
    <hyperlink ref="F317" r:id="rId30" display="https://podminky.urs.cz/item/CS_URS_2024_01/78349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30" t="s">
        <v>115</v>
      </c>
      <c r="BA2" s="130" t="s">
        <v>115</v>
      </c>
      <c r="BB2" s="130" t="s">
        <v>28</v>
      </c>
      <c r="BC2" s="130" t="s">
        <v>465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119</v>
      </c>
      <c r="BA3" s="130" t="s">
        <v>119</v>
      </c>
      <c r="BB3" s="130" t="s">
        <v>28</v>
      </c>
      <c r="BC3" s="130" t="s">
        <v>466</v>
      </c>
      <c r="BD3" s="130" t="s">
        <v>84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  <c r="AZ4" s="130" t="s">
        <v>467</v>
      </c>
      <c r="BA4" s="130" t="s">
        <v>467</v>
      </c>
      <c r="BB4" s="130" t="s">
        <v>28</v>
      </c>
      <c r="BC4" s="130" t="s">
        <v>468</v>
      </c>
      <c r="BD4" s="130" t="s">
        <v>84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Kino Dukla Jihlava klimatizace promítacích sálů a kabiny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8" t="s">
        <v>469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10. 6. 2024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8.5" customHeight="1">
      <c r="A27" s="141"/>
      <c r="B27" s="142"/>
      <c r="C27" s="141"/>
      <c r="D27" s="141"/>
      <c r="E27" s="143" t="s">
        <v>123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ROUND((SUM(BE82:BE155)),  2)</f>
        <v>0</v>
      </c>
      <c r="G33" s="40"/>
      <c r="H33" s="40"/>
      <c r="I33" s="151">
        <v>0.20999999999999999</v>
      </c>
      <c r="J33" s="150">
        <f>ROUND(((SUM(BE82:BE155))*I33),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ROUND((SUM(BF82:BF155)),  2)</f>
        <v>0</v>
      </c>
      <c r="G34" s="40"/>
      <c r="H34" s="40"/>
      <c r="I34" s="151">
        <v>0.12</v>
      </c>
      <c r="J34" s="150">
        <f>ROUND(((SUM(BF82:BF155))*I34),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ROUND((SUM(BG82:BG155)),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ROUND((SUM(BH82:BH155)),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ROUND((SUM(BI82:BI155)),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Kino Dukla Jihlava klimatizace promítacích sálů a kabiny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ALFA-36602 - D.1.1 - stav. - konstr. řešení - přístup do věže, podlaha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Jihlava</v>
      </c>
      <c r="G52" s="42"/>
      <c r="H52" s="42"/>
      <c r="I52" s="34" t="s">
        <v>24</v>
      </c>
      <c r="J52" s="74" t="str">
        <f>IF(J12="","",J12)</f>
        <v>10. 6. 2024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Jihlava</v>
      </c>
      <c r="G54" s="42"/>
      <c r="H54" s="42"/>
      <c r="I54" s="34" t="s">
        <v>33</v>
      </c>
      <c r="J54" s="38" t="str">
        <f>E21</f>
        <v>Atelier Alfa, spol. s r.o., Jihlava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127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133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470</v>
      </c>
      <c r="E62" s="177"/>
      <c r="F62" s="177"/>
      <c r="G62" s="177"/>
      <c r="H62" s="177"/>
      <c r="I62" s="177"/>
      <c r="J62" s="178">
        <f>J152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137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Kino Dukla Jihlava klimatizace promítacích sálů a kabiny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30" customHeight="1">
      <c r="A74" s="40"/>
      <c r="B74" s="41"/>
      <c r="C74" s="42"/>
      <c r="D74" s="42"/>
      <c r="E74" s="71" t="str">
        <f>E9</f>
        <v>ALFA-36602 - D.1.1 - stav. - konstr. řešení - přístup do věže, podlaha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Jihlava</v>
      </c>
      <c r="G76" s="42"/>
      <c r="H76" s="42"/>
      <c r="I76" s="34" t="s">
        <v>24</v>
      </c>
      <c r="J76" s="74" t="str">
        <f>IF(J12="","",J12)</f>
        <v>10. 6. 2024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Statutární město Jihlava</v>
      </c>
      <c r="G78" s="42"/>
      <c r="H78" s="42"/>
      <c r="I78" s="34" t="s">
        <v>33</v>
      </c>
      <c r="J78" s="38" t="str">
        <f>E21</f>
        <v>Atelier Alfa, spol. s r.o., Jihlava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138</v>
      </c>
      <c r="D81" s="183" t="s">
        <v>59</v>
      </c>
      <c r="E81" s="183" t="s">
        <v>55</v>
      </c>
      <c r="F81" s="183" t="s">
        <v>56</v>
      </c>
      <c r="G81" s="183" t="s">
        <v>139</v>
      </c>
      <c r="H81" s="183" t="s">
        <v>140</v>
      </c>
      <c r="I81" s="183" t="s">
        <v>141</v>
      </c>
      <c r="J81" s="183" t="s">
        <v>126</v>
      </c>
      <c r="K81" s="184" t="s">
        <v>142</v>
      </c>
      <c r="L81" s="185"/>
      <c r="M81" s="94" t="s">
        <v>28</v>
      </c>
      <c r="N81" s="95" t="s">
        <v>44</v>
      </c>
      <c r="O81" s="95" t="s">
        <v>143</v>
      </c>
      <c r="P81" s="95" t="s">
        <v>144</v>
      </c>
      <c r="Q81" s="95" t="s">
        <v>145</v>
      </c>
      <c r="R81" s="95" t="s">
        <v>146</v>
      </c>
      <c r="S81" s="95" t="s">
        <v>147</v>
      </c>
      <c r="T81" s="96" t="s">
        <v>148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149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0.56791879000000001</v>
      </c>
      <c r="S82" s="98"/>
      <c r="T82" s="189">
        <f>T83</f>
        <v>0.11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127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73</v>
      </c>
      <c r="E83" s="194" t="s">
        <v>209</v>
      </c>
      <c r="F83" s="194" t="s">
        <v>210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P84+P152</f>
        <v>0</v>
      </c>
      <c r="Q83" s="199"/>
      <c r="R83" s="200">
        <f>R84+R152</f>
        <v>0.56791879000000001</v>
      </c>
      <c r="S83" s="199"/>
      <c r="T83" s="201">
        <f>T84+T152</f>
        <v>0.11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84</v>
      </c>
      <c r="AT83" s="203" t="s">
        <v>73</v>
      </c>
      <c r="AU83" s="203" t="s">
        <v>74</v>
      </c>
      <c r="AY83" s="202" t="s">
        <v>152</v>
      </c>
      <c r="BK83" s="204">
        <f>BK84+BK152</f>
        <v>0</v>
      </c>
    </row>
    <row r="84" s="12" customFormat="1" ht="22.8" customHeight="1">
      <c r="A84" s="12"/>
      <c r="B84" s="191"/>
      <c r="C84" s="192"/>
      <c r="D84" s="193" t="s">
        <v>73</v>
      </c>
      <c r="E84" s="240" t="s">
        <v>254</v>
      </c>
      <c r="F84" s="240" t="s">
        <v>255</v>
      </c>
      <c r="G84" s="192"/>
      <c r="H84" s="192"/>
      <c r="I84" s="195"/>
      <c r="J84" s="241">
        <f>BK84</f>
        <v>0</v>
      </c>
      <c r="K84" s="192"/>
      <c r="L84" s="197"/>
      <c r="M84" s="198"/>
      <c r="N84" s="199"/>
      <c r="O84" s="199"/>
      <c r="P84" s="200">
        <f>SUM(P85:P151)</f>
        <v>0</v>
      </c>
      <c r="Q84" s="199"/>
      <c r="R84" s="200">
        <f>SUM(R85:R151)</f>
        <v>0.56791879000000001</v>
      </c>
      <c r="S84" s="199"/>
      <c r="T84" s="201">
        <f>SUM(T85:T151)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84</v>
      </c>
      <c r="AT84" s="203" t="s">
        <v>73</v>
      </c>
      <c r="AU84" s="203" t="s">
        <v>82</v>
      </c>
      <c r="AY84" s="202" t="s">
        <v>152</v>
      </c>
      <c r="BK84" s="204">
        <f>SUM(BK85:BK151)</f>
        <v>0</v>
      </c>
    </row>
    <row r="85" s="2" customFormat="1" ht="16.5" customHeight="1">
      <c r="A85" s="40"/>
      <c r="B85" s="41"/>
      <c r="C85" s="205" t="s">
        <v>82</v>
      </c>
      <c r="D85" s="205" t="s">
        <v>153</v>
      </c>
      <c r="E85" s="206" t="s">
        <v>471</v>
      </c>
      <c r="F85" s="207" t="s">
        <v>472</v>
      </c>
      <c r="G85" s="208" t="s">
        <v>259</v>
      </c>
      <c r="H85" s="209">
        <v>0.91300000000000003</v>
      </c>
      <c r="I85" s="210"/>
      <c r="J85" s="211">
        <f>ROUND(I85*H85,2)</f>
        <v>0</v>
      </c>
      <c r="K85" s="207" t="s">
        <v>28</v>
      </c>
      <c r="L85" s="46"/>
      <c r="M85" s="212" t="s">
        <v>28</v>
      </c>
      <c r="N85" s="213" t="s">
        <v>45</v>
      </c>
      <c r="O85" s="86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6" t="s">
        <v>109</v>
      </c>
      <c r="AT85" s="216" t="s">
        <v>153</v>
      </c>
      <c r="AU85" s="216" t="s">
        <v>84</v>
      </c>
      <c r="AY85" s="19" t="s">
        <v>152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9" t="s">
        <v>82</v>
      </c>
      <c r="BK85" s="217">
        <f>ROUND(I85*H85,2)</f>
        <v>0</v>
      </c>
      <c r="BL85" s="19" t="s">
        <v>109</v>
      </c>
      <c r="BM85" s="216" t="s">
        <v>473</v>
      </c>
    </row>
    <row r="86" s="14" customFormat="1">
      <c r="A86" s="14"/>
      <c r="B86" s="229"/>
      <c r="C86" s="230"/>
      <c r="D86" s="220" t="s">
        <v>159</v>
      </c>
      <c r="E86" s="231" t="s">
        <v>28</v>
      </c>
      <c r="F86" s="232" t="s">
        <v>115</v>
      </c>
      <c r="G86" s="230"/>
      <c r="H86" s="233">
        <v>0.27300000000000002</v>
      </c>
      <c r="I86" s="234"/>
      <c r="J86" s="230"/>
      <c r="K86" s="230"/>
      <c r="L86" s="235"/>
      <c r="M86" s="236"/>
      <c r="N86" s="237"/>
      <c r="O86" s="237"/>
      <c r="P86" s="237"/>
      <c r="Q86" s="237"/>
      <c r="R86" s="237"/>
      <c r="S86" s="237"/>
      <c r="T86" s="238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39" t="s">
        <v>159</v>
      </c>
      <c r="AU86" s="239" t="s">
        <v>84</v>
      </c>
      <c r="AV86" s="14" t="s">
        <v>84</v>
      </c>
      <c r="AW86" s="14" t="s">
        <v>35</v>
      </c>
      <c r="AX86" s="14" t="s">
        <v>74</v>
      </c>
      <c r="AY86" s="239" t="s">
        <v>152</v>
      </c>
    </row>
    <row r="87" s="14" customFormat="1">
      <c r="A87" s="14"/>
      <c r="B87" s="229"/>
      <c r="C87" s="230"/>
      <c r="D87" s="220" t="s">
        <v>159</v>
      </c>
      <c r="E87" s="231" t="s">
        <v>28</v>
      </c>
      <c r="F87" s="232" t="s">
        <v>119</v>
      </c>
      <c r="G87" s="230"/>
      <c r="H87" s="233">
        <v>0.47099999999999997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9" t="s">
        <v>159</v>
      </c>
      <c r="AU87" s="239" t="s">
        <v>84</v>
      </c>
      <c r="AV87" s="14" t="s">
        <v>84</v>
      </c>
      <c r="AW87" s="14" t="s">
        <v>35</v>
      </c>
      <c r="AX87" s="14" t="s">
        <v>74</v>
      </c>
      <c r="AY87" s="239" t="s">
        <v>152</v>
      </c>
    </row>
    <row r="88" s="14" customFormat="1">
      <c r="A88" s="14"/>
      <c r="B88" s="229"/>
      <c r="C88" s="230"/>
      <c r="D88" s="220" t="s">
        <v>159</v>
      </c>
      <c r="E88" s="231" t="s">
        <v>28</v>
      </c>
      <c r="F88" s="232" t="s">
        <v>467</v>
      </c>
      <c r="G88" s="230"/>
      <c r="H88" s="233">
        <v>0.16900000000000001</v>
      </c>
      <c r="I88" s="234"/>
      <c r="J88" s="230"/>
      <c r="K88" s="230"/>
      <c r="L88" s="235"/>
      <c r="M88" s="236"/>
      <c r="N88" s="237"/>
      <c r="O88" s="237"/>
      <c r="P88" s="237"/>
      <c r="Q88" s="237"/>
      <c r="R88" s="237"/>
      <c r="S88" s="237"/>
      <c r="T88" s="23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9" t="s">
        <v>159</v>
      </c>
      <c r="AU88" s="239" t="s">
        <v>84</v>
      </c>
      <c r="AV88" s="14" t="s">
        <v>84</v>
      </c>
      <c r="AW88" s="14" t="s">
        <v>35</v>
      </c>
      <c r="AX88" s="14" t="s">
        <v>74</v>
      </c>
      <c r="AY88" s="239" t="s">
        <v>152</v>
      </c>
    </row>
    <row r="89" s="15" customFormat="1">
      <c r="A89" s="15"/>
      <c r="B89" s="257"/>
      <c r="C89" s="258"/>
      <c r="D89" s="220" t="s">
        <v>159</v>
      </c>
      <c r="E89" s="259" t="s">
        <v>28</v>
      </c>
      <c r="F89" s="260" t="s">
        <v>262</v>
      </c>
      <c r="G89" s="258"/>
      <c r="H89" s="261">
        <v>0.91300000000000003</v>
      </c>
      <c r="I89" s="262"/>
      <c r="J89" s="258"/>
      <c r="K89" s="258"/>
      <c r="L89" s="263"/>
      <c r="M89" s="264"/>
      <c r="N89" s="265"/>
      <c r="O89" s="265"/>
      <c r="P89" s="265"/>
      <c r="Q89" s="265"/>
      <c r="R89" s="265"/>
      <c r="S89" s="265"/>
      <c r="T89" s="26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7" t="s">
        <v>159</v>
      </c>
      <c r="AU89" s="267" t="s">
        <v>84</v>
      </c>
      <c r="AV89" s="15" t="s">
        <v>157</v>
      </c>
      <c r="AW89" s="15" t="s">
        <v>35</v>
      </c>
      <c r="AX89" s="15" t="s">
        <v>82</v>
      </c>
      <c r="AY89" s="267" t="s">
        <v>152</v>
      </c>
    </row>
    <row r="90" s="2" customFormat="1" ht="37.8" customHeight="1">
      <c r="A90" s="40"/>
      <c r="B90" s="41"/>
      <c r="C90" s="205" t="s">
        <v>84</v>
      </c>
      <c r="D90" s="205" t="s">
        <v>153</v>
      </c>
      <c r="E90" s="206" t="s">
        <v>257</v>
      </c>
      <c r="F90" s="207" t="s">
        <v>258</v>
      </c>
      <c r="G90" s="208" t="s">
        <v>259</v>
      </c>
      <c r="H90" s="209">
        <v>0.91300000000000003</v>
      </c>
      <c r="I90" s="210"/>
      <c r="J90" s="211">
        <f>ROUND(I90*H90,2)</f>
        <v>0</v>
      </c>
      <c r="K90" s="207" t="s">
        <v>191</v>
      </c>
      <c r="L90" s="46"/>
      <c r="M90" s="212" t="s">
        <v>28</v>
      </c>
      <c r="N90" s="213" t="s">
        <v>45</v>
      </c>
      <c r="O90" s="86"/>
      <c r="P90" s="214">
        <f>O90*H90</f>
        <v>0</v>
      </c>
      <c r="Q90" s="214">
        <v>0.00189</v>
      </c>
      <c r="R90" s="214">
        <f>Q90*H90</f>
        <v>0.0017255700000000001</v>
      </c>
      <c r="S90" s="214">
        <v>0</v>
      </c>
      <c r="T90" s="21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6" t="s">
        <v>109</v>
      </c>
      <c r="AT90" s="216" t="s">
        <v>153</v>
      </c>
      <c r="AU90" s="216" t="s">
        <v>84</v>
      </c>
      <c r="AY90" s="19" t="s">
        <v>152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9" t="s">
        <v>82</v>
      </c>
      <c r="BK90" s="217">
        <f>ROUND(I90*H90,2)</f>
        <v>0</v>
      </c>
      <c r="BL90" s="19" t="s">
        <v>109</v>
      </c>
      <c r="BM90" s="216" t="s">
        <v>474</v>
      </c>
    </row>
    <row r="91" s="2" customFormat="1">
      <c r="A91" s="40"/>
      <c r="B91" s="41"/>
      <c r="C91" s="42"/>
      <c r="D91" s="242" t="s">
        <v>193</v>
      </c>
      <c r="E91" s="42"/>
      <c r="F91" s="243" t="s">
        <v>261</v>
      </c>
      <c r="G91" s="42"/>
      <c r="H91" s="42"/>
      <c r="I91" s="244"/>
      <c r="J91" s="42"/>
      <c r="K91" s="42"/>
      <c r="L91" s="46"/>
      <c r="M91" s="245"/>
      <c r="N91" s="246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193</v>
      </c>
      <c r="AU91" s="19" t="s">
        <v>84</v>
      </c>
    </row>
    <row r="92" s="14" customFormat="1">
      <c r="A92" s="14"/>
      <c r="B92" s="229"/>
      <c r="C92" s="230"/>
      <c r="D92" s="220" t="s">
        <v>159</v>
      </c>
      <c r="E92" s="231" t="s">
        <v>28</v>
      </c>
      <c r="F92" s="232" t="s">
        <v>115</v>
      </c>
      <c r="G92" s="230"/>
      <c r="H92" s="233">
        <v>0.27300000000000002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159</v>
      </c>
      <c r="AU92" s="239" t="s">
        <v>84</v>
      </c>
      <c r="AV92" s="14" t="s">
        <v>84</v>
      </c>
      <c r="AW92" s="14" t="s">
        <v>35</v>
      </c>
      <c r="AX92" s="14" t="s">
        <v>74</v>
      </c>
      <c r="AY92" s="239" t="s">
        <v>152</v>
      </c>
    </row>
    <row r="93" s="14" customFormat="1">
      <c r="A93" s="14"/>
      <c r="B93" s="229"/>
      <c r="C93" s="230"/>
      <c r="D93" s="220" t="s">
        <v>159</v>
      </c>
      <c r="E93" s="231" t="s">
        <v>28</v>
      </c>
      <c r="F93" s="232" t="s">
        <v>119</v>
      </c>
      <c r="G93" s="230"/>
      <c r="H93" s="233">
        <v>0.47099999999999997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159</v>
      </c>
      <c r="AU93" s="239" t="s">
        <v>84</v>
      </c>
      <c r="AV93" s="14" t="s">
        <v>84</v>
      </c>
      <c r="AW93" s="14" t="s">
        <v>35</v>
      </c>
      <c r="AX93" s="14" t="s">
        <v>74</v>
      </c>
      <c r="AY93" s="239" t="s">
        <v>152</v>
      </c>
    </row>
    <row r="94" s="14" customFormat="1">
      <c r="A94" s="14"/>
      <c r="B94" s="229"/>
      <c r="C94" s="230"/>
      <c r="D94" s="220" t="s">
        <v>159</v>
      </c>
      <c r="E94" s="231" t="s">
        <v>28</v>
      </c>
      <c r="F94" s="232" t="s">
        <v>467</v>
      </c>
      <c r="G94" s="230"/>
      <c r="H94" s="233">
        <v>0.16900000000000001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159</v>
      </c>
      <c r="AU94" s="239" t="s">
        <v>84</v>
      </c>
      <c r="AV94" s="14" t="s">
        <v>84</v>
      </c>
      <c r="AW94" s="14" t="s">
        <v>35</v>
      </c>
      <c r="AX94" s="14" t="s">
        <v>74</v>
      </c>
      <c r="AY94" s="239" t="s">
        <v>152</v>
      </c>
    </row>
    <row r="95" s="15" customFormat="1">
      <c r="A95" s="15"/>
      <c r="B95" s="257"/>
      <c r="C95" s="258"/>
      <c r="D95" s="220" t="s">
        <v>159</v>
      </c>
      <c r="E95" s="259" t="s">
        <v>28</v>
      </c>
      <c r="F95" s="260" t="s">
        <v>262</v>
      </c>
      <c r="G95" s="258"/>
      <c r="H95" s="261">
        <v>0.91300000000000003</v>
      </c>
      <c r="I95" s="262"/>
      <c r="J95" s="258"/>
      <c r="K95" s="258"/>
      <c r="L95" s="263"/>
      <c r="M95" s="264"/>
      <c r="N95" s="265"/>
      <c r="O95" s="265"/>
      <c r="P95" s="265"/>
      <c r="Q95" s="265"/>
      <c r="R95" s="265"/>
      <c r="S95" s="265"/>
      <c r="T95" s="26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7" t="s">
        <v>159</v>
      </c>
      <c r="AU95" s="267" t="s">
        <v>84</v>
      </c>
      <c r="AV95" s="15" t="s">
        <v>157</v>
      </c>
      <c r="AW95" s="15" t="s">
        <v>35</v>
      </c>
      <c r="AX95" s="15" t="s">
        <v>82</v>
      </c>
      <c r="AY95" s="267" t="s">
        <v>152</v>
      </c>
    </row>
    <row r="96" s="2" customFormat="1" ht="24.15" customHeight="1">
      <c r="A96" s="40"/>
      <c r="B96" s="41"/>
      <c r="C96" s="205" t="s">
        <v>169</v>
      </c>
      <c r="D96" s="205" t="s">
        <v>153</v>
      </c>
      <c r="E96" s="206" t="s">
        <v>475</v>
      </c>
      <c r="F96" s="207" t="s">
        <v>476</v>
      </c>
      <c r="G96" s="208" t="s">
        <v>228</v>
      </c>
      <c r="H96" s="209">
        <v>8</v>
      </c>
      <c r="I96" s="210"/>
      <c r="J96" s="211">
        <f>ROUND(I96*H96,2)</f>
        <v>0</v>
      </c>
      <c r="K96" s="207" t="s">
        <v>28</v>
      </c>
      <c r="L96" s="46"/>
      <c r="M96" s="212" t="s">
        <v>28</v>
      </c>
      <c r="N96" s="213" t="s">
        <v>45</v>
      </c>
      <c r="O96" s="86"/>
      <c r="P96" s="214">
        <f>O96*H96</f>
        <v>0</v>
      </c>
      <c r="Q96" s="214">
        <v>0.0026700000000000001</v>
      </c>
      <c r="R96" s="214">
        <f>Q96*H96</f>
        <v>0.021360000000000001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109</v>
      </c>
      <c r="AT96" s="216" t="s">
        <v>153</v>
      </c>
      <c r="AU96" s="216" t="s">
        <v>84</v>
      </c>
      <c r="AY96" s="19" t="s">
        <v>152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82</v>
      </c>
      <c r="BK96" s="217">
        <f>ROUND(I96*H96,2)</f>
        <v>0</v>
      </c>
      <c r="BL96" s="19" t="s">
        <v>109</v>
      </c>
      <c r="BM96" s="216" t="s">
        <v>477</v>
      </c>
    </row>
    <row r="97" s="13" customFormat="1">
      <c r="A97" s="13"/>
      <c r="B97" s="218"/>
      <c r="C97" s="219"/>
      <c r="D97" s="220" t="s">
        <v>159</v>
      </c>
      <c r="E97" s="221" t="s">
        <v>28</v>
      </c>
      <c r="F97" s="222" t="s">
        <v>160</v>
      </c>
      <c r="G97" s="219"/>
      <c r="H97" s="221" t="s">
        <v>28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159</v>
      </c>
      <c r="AU97" s="228" t="s">
        <v>84</v>
      </c>
      <c r="AV97" s="13" t="s">
        <v>82</v>
      </c>
      <c r="AW97" s="13" t="s">
        <v>35</v>
      </c>
      <c r="AX97" s="13" t="s">
        <v>74</v>
      </c>
      <c r="AY97" s="228" t="s">
        <v>152</v>
      </c>
    </row>
    <row r="98" s="13" customFormat="1">
      <c r="A98" s="13"/>
      <c r="B98" s="218"/>
      <c r="C98" s="219"/>
      <c r="D98" s="220" t="s">
        <v>159</v>
      </c>
      <c r="E98" s="221" t="s">
        <v>28</v>
      </c>
      <c r="F98" s="222" t="s">
        <v>161</v>
      </c>
      <c r="G98" s="219"/>
      <c r="H98" s="221" t="s">
        <v>28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159</v>
      </c>
      <c r="AU98" s="228" t="s">
        <v>84</v>
      </c>
      <c r="AV98" s="13" t="s">
        <v>82</v>
      </c>
      <c r="AW98" s="13" t="s">
        <v>35</v>
      </c>
      <c r="AX98" s="13" t="s">
        <v>74</v>
      </c>
      <c r="AY98" s="228" t="s">
        <v>152</v>
      </c>
    </row>
    <row r="99" s="14" customFormat="1">
      <c r="A99" s="14"/>
      <c r="B99" s="229"/>
      <c r="C99" s="230"/>
      <c r="D99" s="220" t="s">
        <v>159</v>
      </c>
      <c r="E99" s="231" t="s">
        <v>28</v>
      </c>
      <c r="F99" s="232" t="s">
        <v>104</v>
      </c>
      <c r="G99" s="230"/>
      <c r="H99" s="233">
        <v>8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9" t="s">
        <v>159</v>
      </c>
      <c r="AU99" s="239" t="s">
        <v>84</v>
      </c>
      <c r="AV99" s="14" t="s">
        <v>84</v>
      </c>
      <c r="AW99" s="14" t="s">
        <v>35</v>
      </c>
      <c r="AX99" s="14" t="s">
        <v>82</v>
      </c>
      <c r="AY99" s="239" t="s">
        <v>152</v>
      </c>
    </row>
    <row r="100" s="2" customFormat="1" ht="24.15" customHeight="1">
      <c r="A100" s="40"/>
      <c r="B100" s="41"/>
      <c r="C100" s="247" t="s">
        <v>157</v>
      </c>
      <c r="D100" s="247" t="s">
        <v>219</v>
      </c>
      <c r="E100" s="248" t="s">
        <v>478</v>
      </c>
      <c r="F100" s="249" t="s">
        <v>479</v>
      </c>
      <c r="G100" s="250" t="s">
        <v>228</v>
      </c>
      <c r="H100" s="251">
        <v>8</v>
      </c>
      <c r="I100" s="252"/>
      <c r="J100" s="253">
        <f>ROUND(I100*H100,2)</f>
        <v>0</v>
      </c>
      <c r="K100" s="249" t="s">
        <v>28</v>
      </c>
      <c r="L100" s="254"/>
      <c r="M100" s="255" t="s">
        <v>28</v>
      </c>
      <c r="N100" s="256" t="s">
        <v>45</v>
      </c>
      <c r="O100" s="86"/>
      <c r="P100" s="214">
        <f>O100*H100</f>
        <v>0</v>
      </c>
      <c r="Q100" s="214">
        <v>0.002</v>
      </c>
      <c r="R100" s="214">
        <f>Q100*H100</f>
        <v>0.016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223</v>
      </c>
      <c r="AT100" s="216" t="s">
        <v>219</v>
      </c>
      <c r="AU100" s="216" t="s">
        <v>84</v>
      </c>
      <c r="AY100" s="19" t="s">
        <v>152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109</v>
      </c>
      <c r="BM100" s="216" t="s">
        <v>480</v>
      </c>
    </row>
    <row r="101" s="13" customFormat="1">
      <c r="A101" s="13"/>
      <c r="B101" s="218"/>
      <c r="C101" s="219"/>
      <c r="D101" s="220" t="s">
        <v>159</v>
      </c>
      <c r="E101" s="221" t="s">
        <v>28</v>
      </c>
      <c r="F101" s="222" t="s">
        <v>160</v>
      </c>
      <c r="G101" s="219"/>
      <c r="H101" s="221" t="s">
        <v>28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159</v>
      </c>
      <c r="AU101" s="228" t="s">
        <v>84</v>
      </c>
      <c r="AV101" s="13" t="s">
        <v>82</v>
      </c>
      <c r="AW101" s="13" t="s">
        <v>35</v>
      </c>
      <c r="AX101" s="13" t="s">
        <v>74</v>
      </c>
      <c r="AY101" s="228" t="s">
        <v>152</v>
      </c>
    </row>
    <row r="102" s="13" customFormat="1">
      <c r="A102" s="13"/>
      <c r="B102" s="218"/>
      <c r="C102" s="219"/>
      <c r="D102" s="220" t="s">
        <v>159</v>
      </c>
      <c r="E102" s="221" t="s">
        <v>28</v>
      </c>
      <c r="F102" s="222" t="s">
        <v>161</v>
      </c>
      <c r="G102" s="219"/>
      <c r="H102" s="221" t="s">
        <v>28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159</v>
      </c>
      <c r="AU102" s="228" t="s">
        <v>84</v>
      </c>
      <c r="AV102" s="13" t="s">
        <v>82</v>
      </c>
      <c r="AW102" s="13" t="s">
        <v>35</v>
      </c>
      <c r="AX102" s="13" t="s">
        <v>74</v>
      </c>
      <c r="AY102" s="228" t="s">
        <v>152</v>
      </c>
    </row>
    <row r="103" s="14" customFormat="1">
      <c r="A103" s="14"/>
      <c r="B103" s="229"/>
      <c r="C103" s="230"/>
      <c r="D103" s="220" t="s">
        <v>159</v>
      </c>
      <c r="E103" s="231" t="s">
        <v>28</v>
      </c>
      <c r="F103" s="232" t="s">
        <v>104</v>
      </c>
      <c r="G103" s="230"/>
      <c r="H103" s="233">
        <v>8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159</v>
      </c>
      <c r="AU103" s="239" t="s">
        <v>84</v>
      </c>
      <c r="AV103" s="14" t="s">
        <v>84</v>
      </c>
      <c r="AW103" s="14" t="s">
        <v>35</v>
      </c>
      <c r="AX103" s="14" t="s">
        <v>82</v>
      </c>
      <c r="AY103" s="239" t="s">
        <v>152</v>
      </c>
    </row>
    <row r="104" s="2" customFormat="1" ht="24.15" customHeight="1">
      <c r="A104" s="40"/>
      <c r="B104" s="41"/>
      <c r="C104" s="205" t="s">
        <v>177</v>
      </c>
      <c r="D104" s="205" t="s">
        <v>153</v>
      </c>
      <c r="E104" s="206" t="s">
        <v>481</v>
      </c>
      <c r="F104" s="207" t="s">
        <v>482</v>
      </c>
      <c r="G104" s="208" t="s">
        <v>216</v>
      </c>
      <c r="H104" s="209">
        <v>3.2999999999999998</v>
      </c>
      <c r="I104" s="210"/>
      <c r="J104" s="211">
        <f>ROUND(I104*H104,2)</f>
        <v>0</v>
      </c>
      <c r="K104" s="207" t="s">
        <v>28</v>
      </c>
      <c r="L104" s="46"/>
      <c r="M104" s="212" t="s">
        <v>28</v>
      </c>
      <c r="N104" s="213" t="s">
        <v>45</v>
      </c>
      <c r="O104" s="86"/>
      <c r="P104" s="214">
        <f>O104*H104</f>
        <v>0</v>
      </c>
      <c r="Q104" s="214">
        <v>0.0051000000000000004</v>
      </c>
      <c r="R104" s="214">
        <f>Q104*H104</f>
        <v>0.016830000000000001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109</v>
      </c>
      <c r="AT104" s="216" t="s">
        <v>153</v>
      </c>
      <c r="AU104" s="216" t="s">
        <v>84</v>
      </c>
      <c r="AY104" s="19" t="s">
        <v>152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109</v>
      </c>
      <c r="BM104" s="216" t="s">
        <v>483</v>
      </c>
    </row>
    <row r="105" s="13" customFormat="1">
      <c r="A105" s="13"/>
      <c r="B105" s="218"/>
      <c r="C105" s="219"/>
      <c r="D105" s="220" t="s">
        <v>159</v>
      </c>
      <c r="E105" s="221" t="s">
        <v>28</v>
      </c>
      <c r="F105" s="222" t="s">
        <v>484</v>
      </c>
      <c r="G105" s="219"/>
      <c r="H105" s="221" t="s">
        <v>28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159</v>
      </c>
      <c r="AU105" s="228" t="s">
        <v>84</v>
      </c>
      <c r="AV105" s="13" t="s">
        <v>82</v>
      </c>
      <c r="AW105" s="13" t="s">
        <v>35</v>
      </c>
      <c r="AX105" s="13" t="s">
        <v>74</v>
      </c>
      <c r="AY105" s="228" t="s">
        <v>152</v>
      </c>
    </row>
    <row r="106" s="14" customFormat="1">
      <c r="A106" s="14"/>
      <c r="B106" s="229"/>
      <c r="C106" s="230"/>
      <c r="D106" s="220" t="s">
        <v>159</v>
      </c>
      <c r="E106" s="231" t="s">
        <v>28</v>
      </c>
      <c r="F106" s="232" t="s">
        <v>485</v>
      </c>
      <c r="G106" s="230"/>
      <c r="H106" s="233">
        <v>3.2999999999999998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159</v>
      </c>
      <c r="AU106" s="239" t="s">
        <v>84</v>
      </c>
      <c r="AV106" s="14" t="s">
        <v>84</v>
      </c>
      <c r="AW106" s="14" t="s">
        <v>35</v>
      </c>
      <c r="AX106" s="14" t="s">
        <v>82</v>
      </c>
      <c r="AY106" s="239" t="s">
        <v>152</v>
      </c>
    </row>
    <row r="107" s="2" customFormat="1" ht="24.15" customHeight="1">
      <c r="A107" s="40"/>
      <c r="B107" s="41"/>
      <c r="C107" s="247" t="s">
        <v>181</v>
      </c>
      <c r="D107" s="247" t="s">
        <v>219</v>
      </c>
      <c r="E107" s="248" t="s">
        <v>486</v>
      </c>
      <c r="F107" s="249" t="s">
        <v>487</v>
      </c>
      <c r="G107" s="250" t="s">
        <v>259</v>
      </c>
      <c r="H107" s="251">
        <v>0.16900000000000001</v>
      </c>
      <c r="I107" s="252"/>
      <c r="J107" s="253">
        <f>ROUND(I107*H107,2)</f>
        <v>0</v>
      </c>
      <c r="K107" s="249" t="s">
        <v>191</v>
      </c>
      <c r="L107" s="254"/>
      <c r="M107" s="255" t="s">
        <v>28</v>
      </c>
      <c r="N107" s="256" t="s">
        <v>45</v>
      </c>
      <c r="O107" s="86"/>
      <c r="P107" s="214">
        <f>O107*H107</f>
        <v>0</v>
      </c>
      <c r="Q107" s="214">
        <v>0.55000000000000004</v>
      </c>
      <c r="R107" s="214">
        <f>Q107*H107</f>
        <v>0.092950000000000019</v>
      </c>
      <c r="S107" s="214">
        <v>0</v>
      </c>
      <c r="T107" s="21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6" t="s">
        <v>223</v>
      </c>
      <c r="AT107" s="216" t="s">
        <v>219</v>
      </c>
      <c r="AU107" s="216" t="s">
        <v>84</v>
      </c>
      <c r="AY107" s="19" t="s">
        <v>152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9" t="s">
        <v>82</v>
      </c>
      <c r="BK107" s="217">
        <f>ROUND(I107*H107,2)</f>
        <v>0</v>
      </c>
      <c r="BL107" s="19" t="s">
        <v>109</v>
      </c>
      <c r="BM107" s="216" t="s">
        <v>488</v>
      </c>
    </row>
    <row r="108" s="13" customFormat="1">
      <c r="A108" s="13"/>
      <c r="B108" s="218"/>
      <c r="C108" s="219"/>
      <c r="D108" s="220" t="s">
        <v>159</v>
      </c>
      <c r="E108" s="221" t="s">
        <v>28</v>
      </c>
      <c r="F108" s="222" t="s">
        <v>484</v>
      </c>
      <c r="G108" s="219"/>
      <c r="H108" s="221" t="s">
        <v>28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159</v>
      </c>
      <c r="AU108" s="228" t="s">
        <v>84</v>
      </c>
      <c r="AV108" s="13" t="s">
        <v>82</v>
      </c>
      <c r="AW108" s="13" t="s">
        <v>35</v>
      </c>
      <c r="AX108" s="13" t="s">
        <v>74</v>
      </c>
      <c r="AY108" s="228" t="s">
        <v>152</v>
      </c>
    </row>
    <row r="109" s="14" customFormat="1">
      <c r="A109" s="14"/>
      <c r="B109" s="229"/>
      <c r="C109" s="230"/>
      <c r="D109" s="220" t="s">
        <v>159</v>
      </c>
      <c r="E109" s="231" t="s">
        <v>28</v>
      </c>
      <c r="F109" s="232" t="s">
        <v>489</v>
      </c>
      <c r="G109" s="230"/>
      <c r="H109" s="233">
        <v>0.099000000000000005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159</v>
      </c>
      <c r="AU109" s="239" t="s">
        <v>84</v>
      </c>
      <c r="AV109" s="14" t="s">
        <v>84</v>
      </c>
      <c r="AW109" s="14" t="s">
        <v>35</v>
      </c>
      <c r="AX109" s="14" t="s">
        <v>74</v>
      </c>
      <c r="AY109" s="239" t="s">
        <v>152</v>
      </c>
    </row>
    <row r="110" s="14" customFormat="1">
      <c r="A110" s="14"/>
      <c r="B110" s="229"/>
      <c r="C110" s="230"/>
      <c r="D110" s="220" t="s">
        <v>159</v>
      </c>
      <c r="E110" s="231" t="s">
        <v>28</v>
      </c>
      <c r="F110" s="232" t="s">
        <v>490</v>
      </c>
      <c r="G110" s="230"/>
      <c r="H110" s="233">
        <v>0.070000000000000007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159</v>
      </c>
      <c r="AU110" s="239" t="s">
        <v>84</v>
      </c>
      <c r="AV110" s="14" t="s">
        <v>84</v>
      </c>
      <c r="AW110" s="14" t="s">
        <v>35</v>
      </c>
      <c r="AX110" s="14" t="s">
        <v>74</v>
      </c>
      <c r="AY110" s="239" t="s">
        <v>152</v>
      </c>
    </row>
    <row r="111" s="15" customFormat="1">
      <c r="A111" s="15"/>
      <c r="B111" s="257"/>
      <c r="C111" s="258"/>
      <c r="D111" s="220" t="s">
        <v>159</v>
      </c>
      <c r="E111" s="259" t="s">
        <v>467</v>
      </c>
      <c r="F111" s="260" t="s">
        <v>262</v>
      </c>
      <c r="G111" s="258"/>
      <c r="H111" s="261">
        <v>0.16900000000000001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159</v>
      </c>
      <c r="AU111" s="267" t="s">
        <v>84</v>
      </c>
      <c r="AV111" s="15" t="s">
        <v>157</v>
      </c>
      <c r="AW111" s="15" t="s">
        <v>35</v>
      </c>
      <c r="AX111" s="15" t="s">
        <v>82</v>
      </c>
      <c r="AY111" s="267" t="s">
        <v>152</v>
      </c>
    </row>
    <row r="112" s="2" customFormat="1" ht="33" customHeight="1">
      <c r="A112" s="40"/>
      <c r="B112" s="41"/>
      <c r="C112" s="205" t="s">
        <v>187</v>
      </c>
      <c r="D112" s="205" t="s">
        <v>153</v>
      </c>
      <c r="E112" s="206" t="s">
        <v>491</v>
      </c>
      <c r="F112" s="207" t="s">
        <v>492</v>
      </c>
      <c r="G112" s="208" t="s">
        <v>216</v>
      </c>
      <c r="H112" s="209">
        <v>2</v>
      </c>
      <c r="I112" s="210"/>
      <c r="J112" s="211">
        <f>ROUND(I112*H112,2)</f>
        <v>0</v>
      </c>
      <c r="K112" s="207" t="s">
        <v>28</v>
      </c>
      <c r="L112" s="46"/>
      <c r="M112" s="212" t="s">
        <v>28</v>
      </c>
      <c r="N112" s="213" t="s">
        <v>45</v>
      </c>
      <c r="O112" s="86"/>
      <c r="P112" s="214">
        <f>O112*H112</f>
        <v>0</v>
      </c>
      <c r="Q112" s="214">
        <v>0.0033899999999999998</v>
      </c>
      <c r="R112" s="214">
        <f>Q112*H112</f>
        <v>0.0067799999999999996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109</v>
      </c>
      <c r="AT112" s="216" t="s">
        <v>153</v>
      </c>
      <c r="AU112" s="216" t="s">
        <v>84</v>
      </c>
      <c r="AY112" s="19" t="s">
        <v>152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82</v>
      </c>
      <c r="BK112" s="217">
        <f>ROUND(I112*H112,2)</f>
        <v>0</v>
      </c>
      <c r="BL112" s="19" t="s">
        <v>109</v>
      </c>
      <c r="BM112" s="216" t="s">
        <v>493</v>
      </c>
    </row>
    <row r="113" s="13" customFormat="1">
      <c r="A113" s="13"/>
      <c r="B113" s="218"/>
      <c r="C113" s="219"/>
      <c r="D113" s="220" t="s">
        <v>159</v>
      </c>
      <c r="E113" s="221" t="s">
        <v>28</v>
      </c>
      <c r="F113" s="222" t="s">
        <v>484</v>
      </c>
      <c r="G113" s="219"/>
      <c r="H113" s="221" t="s">
        <v>28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159</v>
      </c>
      <c r="AU113" s="228" t="s">
        <v>84</v>
      </c>
      <c r="AV113" s="13" t="s">
        <v>82</v>
      </c>
      <c r="AW113" s="13" t="s">
        <v>35</v>
      </c>
      <c r="AX113" s="13" t="s">
        <v>74</v>
      </c>
      <c r="AY113" s="228" t="s">
        <v>152</v>
      </c>
    </row>
    <row r="114" s="14" customFormat="1">
      <c r="A114" s="14"/>
      <c r="B114" s="229"/>
      <c r="C114" s="230"/>
      <c r="D114" s="220" t="s">
        <v>159</v>
      </c>
      <c r="E114" s="231" t="s">
        <v>28</v>
      </c>
      <c r="F114" s="232" t="s">
        <v>84</v>
      </c>
      <c r="G114" s="230"/>
      <c r="H114" s="233">
        <v>2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159</v>
      </c>
      <c r="AU114" s="239" t="s">
        <v>84</v>
      </c>
      <c r="AV114" s="14" t="s">
        <v>84</v>
      </c>
      <c r="AW114" s="14" t="s">
        <v>35</v>
      </c>
      <c r="AX114" s="14" t="s">
        <v>82</v>
      </c>
      <c r="AY114" s="239" t="s">
        <v>152</v>
      </c>
    </row>
    <row r="115" s="2" customFormat="1" ht="24.15" customHeight="1">
      <c r="A115" s="40"/>
      <c r="B115" s="41"/>
      <c r="C115" s="205" t="s">
        <v>104</v>
      </c>
      <c r="D115" s="205" t="s">
        <v>153</v>
      </c>
      <c r="E115" s="206" t="s">
        <v>494</v>
      </c>
      <c r="F115" s="207" t="s">
        <v>495</v>
      </c>
      <c r="G115" s="208" t="s">
        <v>259</v>
      </c>
      <c r="H115" s="209">
        <v>0.16900000000000001</v>
      </c>
      <c r="I115" s="210"/>
      <c r="J115" s="211">
        <f>ROUND(I115*H115,2)</f>
        <v>0</v>
      </c>
      <c r="K115" s="207" t="s">
        <v>191</v>
      </c>
      <c r="L115" s="46"/>
      <c r="M115" s="212" t="s">
        <v>28</v>
      </c>
      <c r="N115" s="213" t="s">
        <v>45</v>
      </c>
      <c r="O115" s="86"/>
      <c r="P115" s="214">
        <f>O115*H115</f>
        <v>0</v>
      </c>
      <c r="Q115" s="214">
        <v>0.01316</v>
      </c>
      <c r="R115" s="214">
        <f>Q115*H115</f>
        <v>0.00222404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109</v>
      </c>
      <c r="AT115" s="216" t="s">
        <v>153</v>
      </c>
      <c r="AU115" s="216" t="s">
        <v>84</v>
      </c>
      <c r="AY115" s="19" t="s">
        <v>152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109</v>
      </c>
      <c r="BM115" s="216" t="s">
        <v>496</v>
      </c>
    </row>
    <row r="116" s="2" customFormat="1">
      <c r="A116" s="40"/>
      <c r="B116" s="41"/>
      <c r="C116" s="42"/>
      <c r="D116" s="242" t="s">
        <v>193</v>
      </c>
      <c r="E116" s="42"/>
      <c r="F116" s="243" t="s">
        <v>497</v>
      </c>
      <c r="G116" s="42"/>
      <c r="H116" s="42"/>
      <c r="I116" s="244"/>
      <c r="J116" s="42"/>
      <c r="K116" s="42"/>
      <c r="L116" s="46"/>
      <c r="M116" s="245"/>
      <c r="N116" s="24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84</v>
      </c>
    </row>
    <row r="117" s="14" customFormat="1">
      <c r="A117" s="14"/>
      <c r="B117" s="229"/>
      <c r="C117" s="230"/>
      <c r="D117" s="220" t="s">
        <v>159</v>
      </c>
      <c r="E117" s="231" t="s">
        <v>28</v>
      </c>
      <c r="F117" s="232" t="s">
        <v>467</v>
      </c>
      <c r="G117" s="230"/>
      <c r="H117" s="233">
        <v>0.16900000000000001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159</v>
      </c>
      <c r="AU117" s="239" t="s">
        <v>84</v>
      </c>
      <c r="AV117" s="14" t="s">
        <v>84</v>
      </c>
      <c r="AW117" s="14" t="s">
        <v>35</v>
      </c>
      <c r="AX117" s="14" t="s">
        <v>82</v>
      </c>
      <c r="AY117" s="239" t="s">
        <v>152</v>
      </c>
    </row>
    <row r="118" s="2" customFormat="1" ht="21.75" customHeight="1">
      <c r="A118" s="40"/>
      <c r="B118" s="41"/>
      <c r="C118" s="205" t="s">
        <v>150</v>
      </c>
      <c r="D118" s="205" t="s">
        <v>153</v>
      </c>
      <c r="E118" s="206" t="s">
        <v>498</v>
      </c>
      <c r="F118" s="207" t="s">
        <v>499</v>
      </c>
      <c r="G118" s="208" t="s">
        <v>287</v>
      </c>
      <c r="H118" s="209">
        <v>10.1</v>
      </c>
      <c r="I118" s="210"/>
      <c r="J118" s="211">
        <f>ROUND(I118*H118,2)</f>
        <v>0</v>
      </c>
      <c r="K118" s="207" t="s">
        <v>191</v>
      </c>
      <c r="L118" s="46"/>
      <c r="M118" s="212" t="s">
        <v>28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109</v>
      </c>
      <c r="AT118" s="216" t="s">
        <v>153</v>
      </c>
      <c r="AU118" s="216" t="s">
        <v>84</v>
      </c>
      <c r="AY118" s="19" t="s">
        <v>152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109</v>
      </c>
      <c r="BM118" s="216" t="s">
        <v>500</v>
      </c>
    </row>
    <row r="119" s="2" customFormat="1">
      <c r="A119" s="40"/>
      <c r="B119" s="41"/>
      <c r="C119" s="42"/>
      <c r="D119" s="242" t="s">
        <v>193</v>
      </c>
      <c r="E119" s="42"/>
      <c r="F119" s="243" t="s">
        <v>501</v>
      </c>
      <c r="G119" s="42"/>
      <c r="H119" s="42"/>
      <c r="I119" s="244"/>
      <c r="J119" s="42"/>
      <c r="K119" s="42"/>
      <c r="L119" s="46"/>
      <c r="M119" s="245"/>
      <c r="N119" s="24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193</v>
      </c>
      <c r="AU119" s="19" t="s">
        <v>84</v>
      </c>
    </row>
    <row r="120" s="13" customFormat="1">
      <c r="A120" s="13"/>
      <c r="B120" s="218"/>
      <c r="C120" s="219"/>
      <c r="D120" s="220" t="s">
        <v>159</v>
      </c>
      <c r="E120" s="221" t="s">
        <v>28</v>
      </c>
      <c r="F120" s="222" t="s">
        <v>502</v>
      </c>
      <c r="G120" s="219"/>
      <c r="H120" s="221" t="s">
        <v>28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159</v>
      </c>
      <c r="AU120" s="228" t="s">
        <v>84</v>
      </c>
      <c r="AV120" s="13" t="s">
        <v>82</v>
      </c>
      <c r="AW120" s="13" t="s">
        <v>35</v>
      </c>
      <c r="AX120" s="13" t="s">
        <v>74</v>
      </c>
      <c r="AY120" s="228" t="s">
        <v>152</v>
      </c>
    </row>
    <row r="121" s="14" customFormat="1">
      <c r="A121" s="14"/>
      <c r="B121" s="229"/>
      <c r="C121" s="230"/>
      <c r="D121" s="220" t="s">
        <v>159</v>
      </c>
      <c r="E121" s="231" t="s">
        <v>28</v>
      </c>
      <c r="F121" s="232" t="s">
        <v>503</v>
      </c>
      <c r="G121" s="230"/>
      <c r="H121" s="233">
        <v>7.7000000000000002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159</v>
      </c>
      <c r="AU121" s="239" t="s">
        <v>84</v>
      </c>
      <c r="AV121" s="14" t="s">
        <v>84</v>
      </c>
      <c r="AW121" s="14" t="s">
        <v>35</v>
      </c>
      <c r="AX121" s="14" t="s">
        <v>74</v>
      </c>
      <c r="AY121" s="239" t="s">
        <v>152</v>
      </c>
    </row>
    <row r="122" s="13" customFormat="1">
      <c r="A122" s="13"/>
      <c r="B122" s="218"/>
      <c r="C122" s="219"/>
      <c r="D122" s="220" t="s">
        <v>159</v>
      </c>
      <c r="E122" s="221" t="s">
        <v>28</v>
      </c>
      <c r="F122" s="222" t="s">
        <v>484</v>
      </c>
      <c r="G122" s="219"/>
      <c r="H122" s="221" t="s">
        <v>28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159</v>
      </c>
      <c r="AU122" s="228" t="s">
        <v>84</v>
      </c>
      <c r="AV122" s="13" t="s">
        <v>82</v>
      </c>
      <c r="AW122" s="13" t="s">
        <v>35</v>
      </c>
      <c r="AX122" s="13" t="s">
        <v>74</v>
      </c>
      <c r="AY122" s="228" t="s">
        <v>152</v>
      </c>
    </row>
    <row r="123" s="14" customFormat="1">
      <c r="A123" s="14"/>
      <c r="B123" s="229"/>
      <c r="C123" s="230"/>
      <c r="D123" s="220" t="s">
        <v>159</v>
      </c>
      <c r="E123" s="231" t="s">
        <v>28</v>
      </c>
      <c r="F123" s="232" t="s">
        <v>504</v>
      </c>
      <c r="G123" s="230"/>
      <c r="H123" s="233">
        <v>2.3999999999999999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159</v>
      </c>
      <c r="AU123" s="239" t="s">
        <v>84</v>
      </c>
      <c r="AV123" s="14" t="s">
        <v>84</v>
      </c>
      <c r="AW123" s="14" t="s">
        <v>35</v>
      </c>
      <c r="AX123" s="14" t="s">
        <v>74</v>
      </c>
      <c r="AY123" s="239" t="s">
        <v>152</v>
      </c>
    </row>
    <row r="124" s="15" customFormat="1">
      <c r="A124" s="15"/>
      <c r="B124" s="257"/>
      <c r="C124" s="258"/>
      <c r="D124" s="220" t="s">
        <v>159</v>
      </c>
      <c r="E124" s="259" t="s">
        <v>28</v>
      </c>
      <c r="F124" s="260" t="s">
        <v>262</v>
      </c>
      <c r="G124" s="258"/>
      <c r="H124" s="261">
        <v>10.1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159</v>
      </c>
      <c r="AU124" s="267" t="s">
        <v>84</v>
      </c>
      <c r="AV124" s="15" t="s">
        <v>157</v>
      </c>
      <c r="AW124" s="15" t="s">
        <v>35</v>
      </c>
      <c r="AX124" s="15" t="s">
        <v>82</v>
      </c>
      <c r="AY124" s="267" t="s">
        <v>152</v>
      </c>
    </row>
    <row r="125" s="2" customFormat="1" ht="24.15" customHeight="1">
      <c r="A125" s="40"/>
      <c r="B125" s="41"/>
      <c r="C125" s="247" t="s">
        <v>204</v>
      </c>
      <c r="D125" s="247" t="s">
        <v>219</v>
      </c>
      <c r="E125" s="248" t="s">
        <v>486</v>
      </c>
      <c r="F125" s="249" t="s">
        <v>487</v>
      </c>
      <c r="G125" s="250" t="s">
        <v>259</v>
      </c>
      <c r="H125" s="251">
        <v>0.47099999999999997</v>
      </c>
      <c r="I125" s="252"/>
      <c r="J125" s="253">
        <f>ROUND(I125*H125,2)</f>
        <v>0</v>
      </c>
      <c r="K125" s="249" t="s">
        <v>191</v>
      </c>
      <c r="L125" s="254"/>
      <c r="M125" s="255" t="s">
        <v>28</v>
      </c>
      <c r="N125" s="256" t="s">
        <v>45</v>
      </c>
      <c r="O125" s="86"/>
      <c r="P125" s="214">
        <f>O125*H125</f>
        <v>0</v>
      </c>
      <c r="Q125" s="214">
        <v>0.55000000000000004</v>
      </c>
      <c r="R125" s="214">
        <f>Q125*H125</f>
        <v>0.25905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223</v>
      </c>
      <c r="AT125" s="216" t="s">
        <v>219</v>
      </c>
      <c r="AU125" s="216" t="s">
        <v>84</v>
      </c>
      <c r="AY125" s="19" t="s">
        <v>152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82</v>
      </c>
      <c r="BK125" s="217">
        <f>ROUND(I125*H125,2)</f>
        <v>0</v>
      </c>
      <c r="BL125" s="19" t="s">
        <v>109</v>
      </c>
      <c r="BM125" s="216" t="s">
        <v>505</v>
      </c>
    </row>
    <row r="126" s="13" customFormat="1">
      <c r="A126" s="13"/>
      <c r="B126" s="218"/>
      <c r="C126" s="219"/>
      <c r="D126" s="220" t="s">
        <v>159</v>
      </c>
      <c r="E126" s="221" t="s">
        <v>28</v>
      </c>
      <c r="F126" s="222" t="s">
        <v>502</v>
      </c>
      <c r="G126" s="219"/>
      <c r="H126" s="221" t="s">
        <v>28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159</v>
      </c>
      <c r="AU126" s="228" t="s">
        <v>84</v>
      </c>
      <c r="AV126" s="13" t="s">
        <v>82</v>
      </c>
      <c r="AW126" s="13" t="s">
        <v>35</v>
      </c>
      <c r="AX126" s="13" t="s">
        <v>74</v>
      </c>
      <c r="AY126" s="228" t="s">
        <v>152</v>
      </c>
    </row>
    <row r="127" s="14" customFormat="1">
      <c r="A127" s="14"/>
      <c r="B127" s="229"/>
      <c r="C127" s="230"/>
      <c r="D127" s="220" t="s">
        <v>159</v>
      </c>
      <c r="E127" s="231" t="s">
        <v>28</v>
      </c>
      <c r="F127" s="232" t="s">
        <v>506</v>
      </c>
      <c r="G127" s="230"/>
      <c r="H127" s="233">
        <v>0.33900000000000002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159</v>
      </c>
      <c r="AU127" s="239" t="s">
        <v>84</v>
      </c>
      <c r="AV127" s="14" t="s">
        <v>84</v>
      </c>
      <c r="AW127" s="14" t="s">
        <v>35</v>
      </c>
      <c r="AX127" s="14" t="s">
        <v>74</v>
      </c>
      <c r="AY127" s="239" t="s">
        <v>152</v>
      </c>
    </row>
    <row r="128" s="13" customFormat="1">
      <c r="A128" s="13"/>
      <c r="B128" s="218"/>
      <c r="C128" s="219"/>
      <c r="D128" s="220" t="s">
        <v>159</v>
      </c>
      <c r="E128" s="221" t="s">
        <v>28</v>
      </c>
      <c r="F128" s="222" t="s">
        <v>484</v>
      </c>
      <c r="G128" s="219"/>
      <c r="H128" s="221" t="s">
        <v>28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159</v>
      </c>
      <c r="AU128" s="228" t="s">
        <v>84</v>
      </c>
      <c r="AV128" s="13" t="s">
        <v>82</v>
      </c>
      <c r="AW128" s="13" t="s">
        <v>35</v>
      </c>
      <c r="AX128" s="13" t="s">
        <v>74</v>
      </c>
      <c r="AY128" s="228" t="s">
        <v>152</v>
      </c>
    </row>
    <row r="129" s="14" customFormat="1">
      <c r="A129" s="14"/>
      <c r="B129" s="229"/>
      <c r="C129" s="230"/>
      <c r="D129" s="220" t="s">
        <v>159</v>
      </c>
      <c r="E129" s="231" t="s">
        <v>28</v>
      </c>
      <c r="F129" s="232" t="s">
        <v>507</v>
      </c>
      <c r="G129" s="230"/>
      <c r="H129" s="233">
        <v>0.13200000000000001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159</v>
      </c>
      <c r="AU129" s="239" t="s">
        <v>84</v>
      </c>
      <c r="AV129" s="14" t="s">
        <v>84</v>
      </c>
      <c r="AW129" s="14" t="s">
        <v>35</v>
      </c>
      <c r="AX129" s="14" t="s">
        <v>74</v>
      </c>
      <c r="AY129" s="239" t="s">
        <v>152</v>
      </c>
    </row>
    <row r="130" s="15" customFormat="1">
      <c r="A130" s="15"/>
      <c r="B130" s="257"/>
      <c r="C130" s="258"/>
      <c r="D130" s="220" t="s">
        <v>159</v>
      </c>
      <c r="E130" s="259" t="s">
        <v>119</v>
      </c>
      <c r="F130" s="260" t="s">
        <v>262</v>
      </c>
      <c r="G130" s="258"/>
      <c r="H130" s="261">
        <v>0.47099999999999997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159</v>
      </c>
      <c r="AU130" s="267" t="s">
        <v>84</v>
      </c>
      <c r="AV130" s="15" t="s">
        <v>157</v>
      </c>
      <c r="AW130" s="15" t="s">
        <v>35</v>
      </c>
      <c r="AX130" s="15" t="s">
        <v>82</v>
      </c>
      <c r="AY130" s="267" t="s">
        <v>152</v>
      </c>
    </row>
    <row r="131" s="2" customFormat="1" ht="24.15" customHeight="1">
      <c r="A131" s="40"/>
      <c r="B131" s="41"/>
      <c r="C131" s="205" t="s">
        <v>213</v>
      </c>
      <c r="D131" s="205" t="s">
        <v>153</v>
      </c>
      <c r="E131" s="206" t="s">
        <v>508</v>
      </c>
      <c r="F131" s="207" t="s">
        <v>509</v>
      </c>
      <c r="G131" s="208" t="s">
        <v>287</v>
      </c>
      <c r="H131" s="209">
        <v>0.47099999999999997</v>
      </c>
      <c r="I131" s="210"/>
      <c r="J131" s="211">
        <f>ROUND(I131*H131,2)</f>
        <v>0</v>
      </c>
      <c r="K131" s="207" t="s">
        <v>191</v>
      </c>
      <c r="L131" s="46"/>
      <c r="M131" s="212" t="s">
        <v>28</v>
      </c>
      <c r="N131" s="213" t="s">
        <v>45</v>
      </c>
      <c r="O131" s="86"/>
      <c r="P131" s="214">
        <f>O131*H131</f>
        <v>0</v>
      </c>
      <c r="Q131" s="214">
        <v>0.00018000000000000001</v>
      </c>
      <c r="R131" s="214">
        <f>Q131*H131</f>
        <v>8.4779999999999998E-05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109</v>
      </c>
      <c r="AT131" s="216" t="s">
        <v>153</v>
      </c>
      <c r="AU131" s="216" t="s">
        <v>84</v>
      </c>
      <c r="AY131" s="19" t="s">
        <v>152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82</v>
      </c>
      <c r="BK131" s="217">
        <f>ROUND(I131*H131,2)</f>
        <v>0</v>
      </c>
      <c r="BL131" s="19" t="s">
        <v>109</v>
      </c>
      <c r="BM131" s="216" t="s">
        <v>510</v>
      </c>
    </row>
    <row r="132" s="2" customFormat="1">
      <c r="A132" s="40"/>
      <c r="B132" s="41"/>
      <c r="C132" s="42"/>
      <c r="D132" s="242" t="s">
        <v>193</v>
      </c>
      <c r="E132" s="42"/>
      <c r="F132" s="243" t="s">
        <v>511</v>
      </c>
      <c r="G132" s="42"/>
      <c r="H132" s="42"/>
      <c r="I132" s="244"/>
      <c r="J132" s="42"/>
      <c r="K132" s="42"/>
      <c r="L132" s="46"/>
      <c r="M132" s="245"/>
      <c r="N132" s="24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193</v>
      </c>
      <c r="AU132" s="19" t="s">
        <v>84</v>
      </c>
    </row>
    <row r="133" s="14" customFormat="1">
      <c r="A133" s="14"/>
      <c r="B133" s="229"/>
      <c r="C133" s="230"/>
      <c r="D133" s="220" t="s">
        <v>159</v>
      </c>
      <c r="E133" s="231" t="s">
        <v>28</v>
      </c>
      <c r="F133" s="232" t="s">
        <v>119</v>
      </c>
      <c r="G133" s="230"/>
      <c r="H133" s="233">
        <v>0.47099999999999997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159</v>
      </c>
      <c r="AU133" s="239" t="s">
        <v>84</v>
      </c>
      <c r="AV133" s="14" t="s">
        <v>84</v>
      </c>
      <c r="AW133" s="14" t="s">
        <v>35</v>
      </c>
      <c r="AX133" s="14" t="s">
        <v>82</v>
      </c>
      <c r="AY133" s="239" t="s">
        <v>152</v>
      </c>
    </row>
    <row r="134" s="2" customFormat="1" ht="37.8" customHeight="1">
      <c r="A134" s="40"/>
      <c r="B134" s="41"/>
      <c r="C134" s="205" t="s">
        <v>8</v>
      </c>
      <c r="D134" s="205" t="s">
        <v>153</v>
      </c>
      <c r="E134" s="206" t="s">
        <v>512</v>
      </c>
      <c r="F134" s="207" t="s">
        <v>513</v>
      </c>
      <c r="G134" s="208" t="s">
        <v>216</v>
      </c>
      <c r="H134" s="209">
        <v>15</v>
      </c>
      <c r="I134" s="210"/>
      <c r="J134" s="211">
        <f>ROUND(I134*H134,2)</f>
        <v>0</v>
      </c>
      <c r="K134" s="207" t="s">
        <v>191</v>
      </c>
      <c r="L134" s="46"/>
      <c r="M134" s="212" t="s">
        <v>28</v>
      </c>
      <c r="N134" s="213" t="s">
        <v>45</v>
      </c>
      <c r="O134" s="86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6" t="s">
        <v>109</v>
      </c>
      <c r="AT134" s="216" t="s">
        <v>153</v>
      </c>
      <c r="AU134" s="216" t="s">
        <v>84</v>
      </c>
      <c r="AY134" s="19" t="s">
        <v>152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9" t="s">
        <v>82</v>
      </c>
      <c r="BK134" s="217">
        <f>ROUND(I134*H134,2)</f>
        <v>0</v>
      </c>
      <c r="BL134" s="19" t="s">
        <v>109</v>
      </c>
      <c r="BM134" s="216" t="s">
        <v>514</v>
      </c>
    </row>
    <row r="135" s="2" customFormat="1">
      <c r="A135" s="40"/>
      <c r="B135" s="41"/>
      <c r="C135" s="42"/>
      <c r="D135" s="242" t="s">
        <v>193</v>
      </c>
      <c r="E135" s="42"/>
      <c r="F135" s="243" t="s">
        <v>515</v>
      </c>
      <c r="G135" s="42"/>
      <c r="H135" s="42"/>
      <c r="I135" s="244"/>
      <c r="J135" s="42"/>
      <c r="K135" s="42"/>
      <c r="L135" s="46"/>
      <c r="M135" s="245"/>
      <c r="N135" s="246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84</v>
      </c>
    </row>
    <row r="136" s="13" customFormat="1">
      <c r="A136" s="13"/>
      <c r="B136" s="218"/>
      <c r="C136" s="219"/>
      <c r="D136" s="220" t="s">
        <v>159</v>
      </c>
      <c r="E136" s="221" t="s">
        <v>28</v>
      </c>
      <c r="F136" s="222" t="s">
        <v>502</v>
      </c>
      <c r="G136" s="219"/>
      <c r="H136" s="221" t="s">
        <v>28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159</v>
      </c>
      <c r="AU136" s="228" t="s">
        <v>84</v>
      </c>
      <c r="AV136" s="13" t="s">
        <v>82</v>
      </c>
      <c r="AW136" s="13" t="s">
        <v>35</v>
      </c>
      <c r="AX136" s="13" t="s">
        <v>74</v>
      </c>
      <c r="AY136" s="228" t="s">
        <v>152</v>
      </c>
    </row>
    <row r="137" s="14" customFormat="1">
      <c r="A137" s="14"/>
      <c r="B137" s="229"/>
      <c r="C137" s="230"/>
      <c r="D137" s="220" t="s">
        <v>159</v>
      </c>
      <c r="E137" s="231" t="s">
        <v>28</v>
      </c>
      <c r="F137" s="232" t="s">
        <v>516</v>
      </c>
      <c r="G137" s="230"/>
      <c r="H137" s="233">
        <v>14.199999999999999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159</v>
      </c>
      <c r="AU137" s="239" t="s">
        <v>84</v>
      </c>
      <c r="AV137" s="14" t="s">
        <v>84</v>
      </c>
      <c r="AW137" s="14" t="s">
        <v>35</v>
      </c>
      <c r="AX137" s="14" t="s">
        <v>74</v>
      </c>
      <c r="AY137" s="239" t="s">
        <v>152</v>
      </c>
    </row>
    <row r="138" s="13" customFormat="1">
      <c r="A138" s="13"/>
      <c r="B138" s="218"/>
      <c r="C138" s="219"/>
      <c r="D138" s="220" t="s">
        <v>159</v>
      </c>
      <c r="E138" s="221" t="s">
        <v>28</v>
      </c>
      <c r="F138" s="222" t="s">
        <v>484</v>
      </c>
      <c r="G138" s="219"/>
      <c r="H138" s="221" t="s">
        <v>28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159</v>
      </c>
      <c r="AU138" s="228" t="s">
        <v>84</v>
      </c>
      <c r="AV138" s="13" t="s">
        <v>82</v>
      </c>
      <c r="AW138" s="13" t="s">
        <v>35</v>
      </c>
      <c r="AX138" s="13" t="s">
        <v>74</v>
      </c>
      <c r="AY138" s="228" t="s">
        <v>152</v>
      </c>
    </row>
    <row r="139" s="14" customFormat="1">
      <c r="A139" s="14"/>
      <c r="B139" s="229"/>
      <c r="C139" s="230"/>
      <c r="D139" s="220" t="s">
        <v>159</v>
      </c>
      <c r="E139" s="231" t="s">
        <v>28</v>
      </c>
      <c r="F139" s="232" t="s">
        <v>517</v>
      </c>
      <c r="G139" s="230"/>
      <c r="H139" s="233">
        <v>0.80000000000000004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9" t="s">
        <v>159</v>
      </c>
      <c r="AU139" s="239" t="s">
        <v>84</v>
      </c>
      <c r="AV139" s="14" t="s">
        <v>84</v>
      </c>
      <c r="AW139" s="14" t="s">
        <v>35</v>
      </c>
      <c r="AX139" s="14" t="s">
        <v>74</v>
      </c>
      <c r="AY139" s="239" t="s">
        <v>152</v>
      </c>
    </row>
    <row r="140" s="15" customFormat="1">
      <c r="A140" s="15"/>
      <c r="B140" s="257"/>
      <c r="C140" s="258"/>
      <c r="D140" s="220" t="s">
        <v>159</v>
      </c>
      <c r="E140" s="259" t="s">
        <v>28</v>
      </c>
      <c r="F140" s="260" t="s">
        <v>262</v>
      </c>
      <c r="G140" s="258"/>
      <c r="H140" s="261">
        <v>15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159</v>
      </c>
      <c r="AU140" s="267" t="s">
        <v>84</v>
      </c>
      <c r="AV140" s="15" t="s">
        <v>157</v>
      </c>
      <c r="AW140" s="15" t="s">
        <v>35</v>
      </c>
      <c r="AX140" s="15" t="s">
        <v>82</v>
      </c>
      <c r="AY140" s="267" t="s">
        <v>152</v>
      </c>
    </row>
    <row r="141" s="2" customFormat="1" ht="21.75" customHeight="1">
      <c r="A141" s="40"/>
      <c r="B141" s="41"/>
      <c r="C141" s="247" t="s">
        <v>225</v>
      </c>
      <c r="D141" s="247" t="s">
        <v>219</v>
      </c>
      <c r="E141" s="248" t="s">
        <v>518</v>
      </c>
      <c r="F141" s="249" t="s">
        <v>519</v>
      </c>
      <c r="G141" s="250" t="s">
        <v>259</v>
      </c>
      <c r="H141" s="251">
        <v>0.27300000000000002</v>
      </c>
      <c r="I141" s="252"/>
      <c r="J141" s="253">
        <f>ROUND(I141*H141,2)</f>
        <v>0</v>
      </c>
      <c r="K141" s="249" t="s">
        <v>191</v>
      </c>
      <c r="L141" s="254"/>
      <c r="M141" s="255" t="s">
        <v>28</v>
      </c>
      <c r="N141" s="256" t="s">
        <v>45</v>
      </c>
      <c r="O141" s="86"/>
      <c r="P141" s="214">
        <f>O141*H141</f>
        <v>0</v>
      </c>
      <c r="Q141" s="214">
        <v>0.55000000000000004</v>
      </c>
      <c r="R141" s="214">
        <f>Q141*H141</f>
        <v>0.15015000000000003</v>
      </c>
      <c r="S141" s="214">
        <v>0</v>
      </c>
      <c r="T141" s="21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6" t="s">
        <v>223</v>
      </c>
      <c r="AT141" s="216" t="s">
        <v>219</v>
      </c>
      <c r="AU141" s="216" t="s">
        <v>84</v>
      </c>
      <c r="AY141" s="19" t="s">
        <v>152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9" t="s">
        <v>82</v>
      </c>
      <c r="BK141" s="217">
        <f>ROUND(I141*H141,2)</f>
        <v>0</v>
      </c>
      <c r="BL141" s="19" t="s">
        <v>109</v>
      </c>
      <c r="BM141" s="216" t="s">
        <v>520</v>
      </c>
    </row>
    <row r="142" s="13" customFormat="1">
      <c r="A142" s="13"/>
      <c r="B142" s="218"/>
      <c r="C142" s="219"/>
      <c r="D142" s="220" t="s">
        <v>159</v>
      </c>
      <c r="E142" s="221" t="s">
        <v>28</v>
      </c>
      <c r="F142" s="222" t="s">
        <v>502</v>
      </c>
      <c r="G142" s="219"/>
      <c r="H142" s="221" t="s">
        <v>28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159</v>
      </c>
      <c r="AU142" s="228" t="s">
        <v>84</v>
      </c>
      <c r="AV142" s="13" t="s">
        <v>82</v>
      </c>
      <c r="AW142" s="13" t="s">
        <v>35</v>
      </c>
      <c r="AX142" s="13" t="s">
        <v>74</v>
      </c>
      <c r="AY142" s="228" t="s">
        <v>152</v>
      </c>
    </row>
    <row r="143" s="14" customFormat="1">
      <c r="A143" s="14"/>
      <c r="B143" s="229"/>
      <c r="C143" s="230"/>
      <c r="D143" s="220" t="s">
        <v>159</v>
      </c>
      <c r="E143" s="231" t="s">
        <v>28</v>
      </c>
      <c r="F143" s="232" t="s">
        <v>521</v>
      </c>
      <c r="G143" s="230"/>
      <c r="H143" s="233">
        <v>0.26200000000000001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159</v>
      </c>
      <c r="AU143" s="239" t="s">
        <v>84</v>
      </c>
      <c r="AV143" s="14" t="s">
        <v>84</v>
      </c>
      <c r="AW143" s="14" t="s">
        <v>35</v>
      </c>
      <c r="AX143" s="14" t="s">
        <v>74</v>
      </c>
      <c r="AY143" s="239" t="s">
        <v>152</v>
      </c>
    </row>
    <row r="144" s="13" customFormat="1">
      <c r="A144" s="13"/>
      <c r="B144" s="218"/>
      <c r="C144" s="219"/>
      <c r="D144" s="220" t="s">
        <v>159</v>
      </c>
      <c r="E144" s="221" t="s">
        <v>28</v>
      </c>
      <c r="F144" s="222" t="s">
        <v>522</v>
      </c>
      <c r="G144" s="219"/>
      <c r="H144" s="221" t="s">
        <v>28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159</v>
      </c>
      <c r="AU144" s="228" t="s">
        <v>84</v>
      </c>
      <c r="AV144" s="13" t="s">
        <v>82</v>
      </c>
      <c r="AW144" s="13" t="s">
        <v>35</v>
      </c>
      <c r="AX144" s="13" t="s">
        <v>74</v>
      </c>
      <c r="AY144" s="228" t="s">
        <v>152</v>
      </c>
    </row>
    <row r="145" s="14" customFormat="1">
      <c r="A145" s="14"/>
      <c r="B145" s="229"/>
      <c r="C145" s="230"/>
      <c r="D145" s="220" t="s">
        <v>159</v>
      </c>
      <c r="E145" s="231" t="s">
        <v>28</v>
      </c>
      <c r="F145" s="232" t="s">
        <v>523</v>
      </c>
      <c r="G145" s="230"/>
      <c r="H145" s="233">
        <v>0.010999999999999999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159</v>
      </c>
      <c r="AU145" s="239" t="s">
        <v>84</v>
      </c>
      <c r="AV145" s="14" t="s">
        <v>84</v>
      </c>
      <c r="AW145" s="14" t="s">
        <v>35</v>
      </c>
      <c r="AX145" s="14" t="s">
        <v>74</v>
      </c>
      <c r="AY145" s="239" t="s">
        <v>152</v>
      </c>
    </row>
    <row r="146" s="15" customFormat="1">
      <c r="A146" s="15"/>
      <c r="B146" s="257"/>
      <c r="C146" s="258"/>
      <c r="D146" s="220" t="s">
        <v>159</v>
      </c>
      <c r="E146" s="259" t="s">
        <v>115</v>
      </c>
      <c r="F146" s="260" t="s">
        <v>262</v>
      </c>
      <c r="G146" s="258"/>
      <c r="H146" s="261">
        <v>0.27300000000000002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159</v>
      </c>
      <c r="AU146" s="267" t="s">
        <v>84</v>
      </c>
      <c r="AV146" s="15" t="s">
        <v>157</v>
      </c>
      <c r="AW146" s="15" t="s">
        <v>35</v>
      </c>
      <c r="AX146" s="15" t="s">
        <v>82</v>
      </c>
      <c r="AY146" s="267" t="s">
        <v>152</v>
      </c>
    </row>
    <row r="147" s="2" customFormat="1" ht="24.15" customHeight="1">
      <c r="A147" s="40"/>
      <c r="B147" s="41"/>
      <c r="C147" s="205" t="s">
        <v>230</v>
      </c>
      <c r="D147" s="205" t="s">
        <v>153</v>
      </c>
      <c r="E147" s="206" t="s">
        <v>524</v>
      </c>
      <c r="F147" s="207" t="s">
        <v>525</v>
      </c>
      <c r="G147" s="208" t="s">
        <v>259</v>
      </c>
      <c r="H147" s="209">
        <v>0.27300000000000002</v>
      </c>
      <c r="I147" s="210"/>
      <c r="J147" s="211">
        <f>ROUND(I147*H147,2)</f>
        <v>0</v>
      </c>
      <c r="K147" s="207" t="s">
        <v>191</v>
      </c>
      <c r="L147" s="46"/>
      <c r="M147" s="212" t="s">
        <v>28</v>
      </c>
      <c r="N147" s="213" t="s">
        <v>45</v>
      </c>
      <c r="O147" s="86"/>
      <c r="P147" s="214">
        <f>O147*H147</f>
        <v>0</v>
      </c>
      <c r="Q147" s="214">
        <v>0.0028</v>
      </c>
      <c r="R147" s="214">
        <f>Q147*H147</f>
        <v>0.00076440000000000004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109</v>
      </c>
      <c r="AT147" s="216" t="s">
        <v>153</v>
      </c>
      <c r="AU147" s="216" t="s">
        <v>84</v>
      </c>
      <c r="AY147" s="19" t="s">
        <v>152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82</v>
      </c>
      <c r="BK147" s="217">
        <f>ROUND(I147*H147,2)</f>
        <v>0</v>
      </c>
      <c r="BL147" s="19" t="s">
        <v>109</v>
      </c>
      <c r="BM147" s="216" t="s">
        <v>526</v>
      </c>
    </row>
    <row r="148" s="2" customFormat="1">
      <c r="A148" s="40"/>
      <c r="B148" s="41"/>
      <c r="C148" s="42"/>
      <c r="D148" s="242" t="s">
        <v>193</v>
      </c>
      <c r="E148" s="42"/>
      <c r="F148" s="243" t="s">
        <v>527</v>
      </c>
      <c r="G148" s="42"/>
      <c r="H148" s="42"/>
      <c r="I148" s="244"/>
      <c r="J148" s="42"/>
      <c r="K148" s="42"/>
      <c r="L148" s="46"/>
      <c r="M148" s="245"/>
      <c r="N148" s="246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84</v>
      </c>
    </row>
    <row r="149" s="14" customFormat="1">
      <c r="A149" s="14"/>
      <c r="B149" s="229"/>
      <c r="C149" s="230"/>
      <c r="D149" s="220" t="s">
        <v>159</v>
      </c>
      <c r="E149" s="231" t="s">
        <v>28</v>
      </c>
      <c r="F149" s="232" t="s">
        <v>115</v>
      </c>
      <c r="G149" s="230"/>
      <c r="H149" s="233">
        <v>0.27300000000000002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159</v>
      </c>
      <c r="AU149" s="239" t="s">
        <v>84</v>
      </c>
      <c r="AV149" s="14" t="s">
        <v>84</v>
      </c>
      <c r="AW149" s="14" t="s">
        <v>35</v>
      </c>
      <c r="AX149" s="14" t="s">
        <v>82</v>
      </c>
      <c r="AY149" s="239" t="s">
        <v>152</v>
      </c>
    </row>
    <row r="150" s="2" customFormat="1" ht="55.5" customHeight="1">
      <c r="A150" s="40"/>
      <c r="B150" s="41"/>
      <c r="C150" s="205" t="s">
        <v>234</v>
      </c>
      <c r="D150" s="205" t="s">
        <v>153</v>
      </c>
      <c r="E150" s="206" t="s">
        <v>336</v>
      </c>
      <c r="F150" s="207" t="s">
        <v>337</v>
      </c>
      <c r="G150" s="208" t="s">
        <v>190</v>
      </c>
      <c r="H150" s="209">
        <v>0.56799999999999995</v>
      </c>
      <c r="I150" s="210"/>
      <c r="J150" s="211">
        <f>ROUND(I150*H150,2)</f>
        <v>0</v>
      </c>
      <c r="K150" s="207" t="s">
        <v>191</v>
      </c>
      <c r="L150" s="46"/>
      <c r="M150" s="212" t="s">
        <v>28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109</v>
      </c>
      <c r="AT150" s="216" t="s">
        <v>153</v>
      </c>
      <c r="AU150" s="216" t="s">
        <v>84</v>
      </c>
      <c r="AY150" s="19" t="s">
        <v>152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109</v>
      </c>
      <c r="BM150" s="216" t="s">
        <v>528</v>
      </c>
    </row>
    <row r="151" s="2" customFormat="1">
      <c r="A151" s="40"/>
      <c r="B151" s="41"/>
      <c r="C151" s="42"/>
      <c r="D151" s="242" t="s">
        <v>193</v>
      </c>
      <c r="E151" s="42"/>
      <c r="F151" s="243" t="s">
        <v>339</v>
      </c>
      <c r="G151" s="42"/>
      <c r="H151" s="42"/>
      <c r="I151" s="244"/>
      <c r="J151" s="42"/>
      <c r="K151" s="42"/>
      <c r="L151" s="46"/>
      <c r="M151" s="245"/>
      <c r="N151" s="246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193</v>
      </c>
      <c r="AU151" s="19" t="s">
        <v>84</v>
      </c>
    </row>
    <row r="152" s="12" customFormat="1" ht="22.8" customHeight="1">
      <c r="A152" s="12"/>
      <c r="B152" s="191"/>
      <c r="C152" s="192"/>
      <c r="D152" s="193" t="s">
        <v>73</v>
      </c>
      <c r="E152" s="240" t="s">
        <v>529</v>
      </c>
      <c r="F152" s="240" t="s">
        <v>530</v>
      </c>
      <c r="G152" s="192"/>
      <c r="H152" s="192"/>
      <c r="I152" s="195"/>
      <c r="J152" s="241">
        <f>BK152</f>
        <v>0</v>
      </c>
      <c r="K152" s="192"/>
      <c r="L152" s="197"/>
      <c r="M152" s="198"/>
      <c r="N152" s="199"/>
      <c r="O152" s="199"/>
      <c r="P152" s="200">
        <f>SUM(P153:P155)</f>
        <v>0</v>
      </c>
      <c r="Q152" s="199"/>
      <c r="R152" s="200">
        <f>SUM(R153:R155)</f>
        <v>0</v>
      </c>
      <c r="S152" s="199"/>
      <c r="T152" s="201">
        <f>SUM(T153:T155)</f>
        <v>0.11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84</v>
      </c>
      <c r="AT152" s="203" t="s">
        <v>73</v>
      </c>
      <c r="AU152" s="203" t="s">
        <v>82</v>
      </c>
      <c r="AY152" s="202" t="s">
        <v>152</v>
      </c>
      <c r="BK152" s="204">
        <f>SUM(BK153:BK155)</f>
        <v>0</v>
      </c>
    </row>
    <row r="153" s="2" customFormat="1" ht="33" customHeight="1">
      <c r="A153" s="40"/>
      <c r="B153" s="41"/>
      <c r="C153" s="205" t="s">
        <v>109</v>
      </c>
      <c r="D153" s="205" t="s">
        <v>153</v>
      </c>
      <c r="E153" s="206" t="s">
        <v>531</v>
      </c>
      <c r="F153" s="207" t="s">
        <v>532</v>
      </c>
      <c r="G153" s="208" t="s">
        <v>167</v>
      </c>
      <c r="H153" s="209">
        <v>2</v>
      </c>
      <c r="I153" s="210"/>
      <c r="J153" s="211">
        <f>ROUND(I153*H153,2)</f>
        <v>0</v>
      </c>
      <c r="K153" s="207" t="s">
        <v>28</v>
      </c>
      <c r="L153" s="46"/>
      <c r="M153" s="212" t="s">
        <v>28</v>
      </c>
      <c r="N153" s="213" t="s">
        <v>45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0.055</v>
      </c>
      <c r="T153" s="215">
        <f>S153*H153</f>
        <v>0.11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109</v>
      </c>
      <c r="AT153" s="216" t="s">
        <v>153</v>
      </c>
      <c r="AU153" s="216" t="s">
        <v>84</v>
      </c>
      <c r="AY153" s="19" t="s">
        <v>152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82</v>
      </c>
      <c r="BK153" s="217">
        <f>ROUND(I153*H153,2)</f>
        <v>0</v>
      </c>
      <c r="BL153" s="19" t="s">
        <v>109</v>
      </c>
      <c r="BM153" s="216" t="s">
        <v>533</v>
      </c>
    </row>
    <row r="154" s="13" customFormat="1">
      <c r="A154" s="13"/>
      <c r="B154" s="218"/>
      <c r="C154" s="219"/>
      <c r="D154" s="220" t="s">
        <v>159</v>
      </c>
      <c r="E154" s="221" t="s">
        <v>28</v>
      </c>
      <c r="F154" s="222" t="s">
        <v>502</v>
      </c>
      <c r="G154" s="219"/>
      <c r="H154" s="221" t="s">
        <v>28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159</v>
      </c>
      <c r="AU154" s="228" t="s">
        <v>84</v>
      </c>
      <c r="AV154" s="13" t="s">
        <v>82</v>
      </c>
      <c r="AW154" s="13" t="s">
        <v>35</v>
      </c>
      <c r="AX154" s="13" t="s">
        <v>74</v>
      </c>
      <c r="AY154" s="228" t="s">
        <v>152</v>
      </c>
    </row>
    <row r="155" s="14" customFormat="1">
      <c r="A155" s="14"/>
      <c r="B155" s="229"/>
      <c r="C155" s="230"/>
      <c r="D155" s="220" t="s">
        <v>159</v>
      </c>
      <c r="E155" s="231" t="s">
        <v>28</v>
      </c>
      <c r="F155" s="232" t="s">
        <v>84</v>
      </c>
      <c r="G155" s="230"/>
      <c r="H155" s="233">
        <v>2</v>
      </c>
      <c r="I155" s="234"/>
      <c r="J155" s="230"/>
      <c r="K155" s="230"/>
      <c r="L155" s="235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159</v>
      </c>
      <c r="AU155" s="239" t="s">
        <v>84</v>
      </c>
      <c r="AV155" s="14" t="s">
        <v>84</v>
      </c>
      <c r="AW155" s="14" t="s">
        <v>35</v>
      </c>
      <c r="AX155" s="14" t="s">
        <v>82</v>
      </c>
      <c r="AY155" s="239" t="s">
        <v>152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hCIx6mdID8avI7fOly87MnnNdVGi4tgj2Kx/XC96L5RutP2/oTMuwMu4Y0nVrY+D38SNLar2EQahZxTkH71C3A==" hashValue="F0rC8G0pb4T45EF83UKafwUMwVgeXVVNfTfEVx+u1xxrg+nfPNAzSAdkl+D9n01OLgmaa0+dI90RD7LGr7ea2Q==" algorithmName="SHA-512" password="CC35"/>
  <autoFilter ref="C81:K15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1" r:id="rId1" display="https://podminky.urs.cz/item/CS_URS_2024_01/762083122"/>
    <hyperlink ref="F116" r:id="rId2" display="https://podminky.urs.cz/item/CS_URS_2024_01/762295001"/>
    <hyperlink ref="F119" r:id="rId3" display="https://podminky.urs.cz/item/CS_URS_2024_01/762524108"/>
    <hyperlink ref="F132" r:id="rId4" display="https://podminky.urs.cz/item/CS_URS_2024_01/762595001"/>
    <hyperlink ref="F135" r:id="rId5" display="https://podminky.urs.cz/item/CS_URS_2024_01/762823220"/>
    <hyperlink ref="F148" r:id="rId6" display="https://podminky.urs.cz/item/CS_URS_2024_01/762895000"/>
    <hyperlink ref="F151" r:id="rId7" display="https://podminky.urs.cz/item/CS_URS_2024_01/998762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Kino Dukla Jihlava klimatizace promítacích sálů a kabiny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534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10. 6. 2024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ROUND((SUM(BE81:BE105)),  2)</f>
        <v>0</v>
      </c>
      <c r="G33" s="40"/>
      <c r="H33" s="40"/>
      <c r="I33" s="151">
        <v>0.20999999999999999</v>
      </c>
      <c r="J33" s="150">
        <f>ROUND(((SUM(BE81:BE105))*I33),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ROUND((SUM(BF81:BF105)),  2)</f>
        <v>0</v>
      </c>
      <c r="G34" s="40"/>
      <c r="H34" s="40"/>
      <c r="I34" s="151">
        <v>0.12</v>
      </c>
      <c r="J34" s="150">
        <f>ROUND(((SUM(BF81:BF105))*I34),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ROUND((SUM(BG81:BG105)),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ROUND((SUM(BH81:BH105)),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ROUND((SUM(BI81:BI105)),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Kino Dukla Jihlava klimatizace promítacích sálů a kabiny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ALFA-36603 - D.1.2 - ZTI - kanalizace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Jihlava</v>
      </c>
      <c r="G52" s="42"/>
      <c r="H52" s="42"/>
      <c r="I52" s="34" t="s">
        <v>24</v>
      </c>
      <c r="J52" s="74" t="str">
        <f>IF(J12="","",J12)</f>
        <v>10. 6. 2024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Jihlava</v>
      </c>
      <c r="G54" s="42"/>
      <c r="H54" s="42"/>
      <c r="I54" s="34" t="s">
        <v>33</v>
      </c>
      <c r="J54" s="38" t="str">
        <f>E21</f>
        <v>Atelier Alfa, spol. s r.o., Jihlava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127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535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Kino Dukla Jihlava klimatizace promítacích sálů a kabiny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ALFA-36603 - D.1.2 - ZTI - kanalizace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Jihlava</v>
      </c>
      <c r="G75" s="42"/>
      <c r="H75" s="42"/>
      <c r="I75" s="34" t="s">
        <v>24</v>
      </c>
      <c r="J75" s="74" t="str">
        <f>IF(J12="","",J12)</f>
        <v>10. 6. 2024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Statutární město Jihlava</v>
      </c>
      <c r="G77" s="42"/>
      <c r="H77" s="42"/>
      <c r="I77" s="34" t="s">
        <v>33</v>
      </c>
      <c r="J77" s="38" t="str">
        <f>E21</f>
        <v>Atelier Alfa, spol. s r.o., Jihlava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 xml:space="preserve">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138</v>
      </c>
      <c r="D80" s="183" t="s">
        <v>59</v>
      </c>
      <c r="E80" s="183" t="s">
        <v>55</v>
      </c>
      <c r="F80" s="183" t="s">
        <v>56</v>
      </c>
      <c r="G80" s="183" t="s">
        <v>139</v>
      </c>
      <c r="H80" s="183" t="s">
        <v>140</v>
      </c>
      <c r="I80" s="183" t="s">
        <v>141</v>
      </c>
      <c r="J80" s="183" t="s">
        <v>126</v>
      </c>
      <c r="K80" s="184" t="s">
        <v>142</v>
      </c>
      <c r="L80" s="185"/>
      <c r="M80" s="94" t="s">
        <v>28</v>
      </c>
      <c r="N80" s="95" t="s">
        <v>44</v>
      </c>
      <c r="O80" s="95" t="s">
        <v>143</v>
      </c>
      <c r="P80" s="95" t="s">
        <v>144</v>
      </c>
      <c r="Q80" s="95" t="s">
        <v>145</v>
      </c>
      <c r="R80" s="95" t="s">
        <v>146</v>
      </c>
      <c r="S80" s="95" t="s">
        <v>147</v>
      </c>
      <c r="T80" s="96" t="s">
        <v>148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149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0.027610000000000003</v>
      </c>
      <c r="S81" s="98"/>
      <c r="T81" s="189">
        <f>T82</f>
        <v>0.00099594000000000006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73</v>
      </c>
      <c r="E82" s="194" t="s">
        <v>209</v>
      </c>
      <c r="F82" s="194" t="s">
        <v>210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0.027610000000000003</v>
      </c>
      <c r="S82" s="199"/>
      <c r="T82" s="201">
        <f>T83</f>
        <v>0.00099594000000000006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84</v>
      </c>
      <c r="AT82" s="203" t="s">
        <v>73</v>
      </c>
      <c r="AU82" s="203" t="s">
        <v>74</v>
      </c>
      <c r="AY82" s="202" t="s">
        <v>152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73</v>
      </c>
      <c r="E83" s="240" t="s">
        <v>536</v>
      </c>
      <c r="F83" s="240" t="s">
        <v>537</v>
      </c>
      <c r="G83" s="192"/>
      <c r="H83" s="192"/>
      <c r="I83" s="195"/>
      <c r="J83" s="241">
        <f>BK83</f>
        <v>0</v>
      </c>
      <c r="K83" s="192"/>
      <c r="L83" s="197"/>
      <c r="M83" s="198"/>
      <c r="N83" s="199"/>
      <c r="O83" s="199"/>
      <c r="P83" s="200">
        <f>SUM(P84:P105)</f>
        <v>0</v>
      </c>
      <c r="Q83" s="199"/>
      <c r="R83" s="200">
        <f>SUM(R84:R105)</f>
        <v>0.027610000000000003</v>
      </c>
      <c r="S83" s="199"/>
      <c r="T83" s="201">
        <f>SUM(T84:T105)</f>
        <v>0.00099594000000000006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84</v>
      </c>
      <c r="AT83" s="203" t="s">
        <v>73</v>
      </c>
      <c r="AU83" s="203" t="s">
        <v>82</v>
      </c>
      <c r="AY83" s="202" t="s">
        <v>152</v>
      </c>
      <c r="BK83" s="204">
        <f>SUM(BK84:BK105)</f>
        <v>0</v>
      </c>
    </row>
    <row r="84" s="2" customFormat="1" ht="21.75" customHeight="1">
      <c r="A84" s="40"/>
      <c r="B84" s="41"/>
      <c r="C84" s="205" t="s">
        <v>82</v>
      </c>
      <c r="D84" s="205" t="s">
        <v>153</v>
      </c>
      <c r="E84" s="206" t="s">
        <v>538</v>
      </c>
      <c r="F84" s="207" t="s">
        <v>539</v>
      </c>
      <c r="G84" s="208" t="s">
        <v>216</v>
      </c>
      <c r="H84" s="209">
        <v>2</v>
      </c>
      <c r="I84" s="210"/>
      <c r="J84" s="211">
        <f>ROUND(I84*H84,2)</f>
        <v>0</v>
      </c>
      <c r="K84" s="207" t="s">
        <v>191</v>
      </c>
      <c r="L84" s="46"/>
      <c r="M84" s="212" t="s">
        <v>28</v>
      </c>
      <c r="N84" s="213" t="s">
        <v>45</v>
      </c>
      <c r="O84" s="86"/>
      <c r="P84" s="214">
        <f>O84*H84</f>
        <v>0</v>
      </c>
      <c r="Q84" s="214">
        <v>0.00040000000000000002</v>
      </c>
      <c r="R84" s="214">
        <f>Q84*H84</f>
        <v>0.00080000000000000004</v>
      </c>
      <c r="S84" s="214">
        <v>0</v>
      </c>
      <c r="T84" s="21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6" t="s">
        <v>109</v>
      </c>
      <c r="AT84" s="216" t="s">
        <v>153</v>
      </c>
      <c r="AU84" s="216" t="s">
        <v>84</v>
      </c>
      <c r="AY84" s="19" t="s">
        <v>152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9" t="s">
        <v>82</v>
      </c>
      <c r="BK84" s="217">
        <f>ROUND(I84*H84,2)</f>
        <v>0</v>
      </c>
      <c r="BL84" s="19" t="s">
        <v>109</v>
      </c>
      <c r="BM84" s="216" t="s">
        <v>540</v>
      </c>
    </row>
    <row r="85" s="2" customFormat="1">
      <c r="A85" s="40"/>
      <c r="B85" s="41"/>
      <c r="C85" s="42"/>
      <c r="D85" s="242" t="s">
        <v>193</v>
      </c>
      <c r="E85" s="42"/>
      <c r="F85" s="243" t="s">
        <v>541</v>
      </c>
      <c r="G85" s="42"/>
      <c r="H85" s="42"/>
      <c r="I85" s="244"/>
      <c r="J85" s="42"/>
      <c r="K85" s="42"/>
      <c r="L85" s="46"/>
      <c r="M85" s="245"/>
      <c r="N85" s="246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193</v>
      </c>
      <c r="AU85" s="19" t="s">
        <v>84</v>
      </c>
    </row>
    <row r="86" s="14" customFormat="1">
      <c r="A86" s="14"/>
      <c r="B86" s="229"/>
      <c r="C86" s="230"/>
      <c r="D86" s="220" t="s">
        <v>159</v>
      </c>
      <c r="E86" s="231" t="s">
        <v>28</v>
      </c>
      <c r="F86" s="232" t="s">
        <v>84</v>
      </c>
      <c r="G86" s="230"/>
      <c r="H86" s="233">
        <v>2</v>
      </c>
      <c r="I86" s="234"/>
      <c r="J86" s="230"/>
      <c r="K86" s="230"/>
      <c r="L86" s="235"/>
      <c r="M86" s="236"/>
      <c r="N86" s="237"/>
      <c r="O86" s="237"/>
      <c r="P86" s="237"/>
      <c r="Q86" s="237"/>
      <c r="R86" s="237"/>
      <c r="S86" s="237"/>
      <c r="T86" s="238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39" t="s">
        <v>159</v>
      </c>
      <c r="AU86" s="239" t="s">
        <v>84</v>
      </c>
      <c r="AV86" s="14" t="s">
        <v>84</v>
      </c>
      <c r="AW86" s="14" t="s">
        <v>35</v>
      </c>
      <c r="AX86" s="14" t="s">
        <v>82</v>
      </c>
      <c r="AY86" s="239" t="s">
        <v>152</v>
      </c>
    </row>
    <row r="87" s="2" customFormat="1" ht="21.75" customHeight="1">
      <c r="A87" s="40"/>
      <c r="B87" s="41"/>
      <c r="C87" s="205" t="s">
        <v>84</v>
      </c>
      <c r="D87" s="205" t="s">
        <v>153</v>
      </c>
      <c r="E87" s="206" t="s">
        <v>542</v>
      </c>
      <c r="F87" s="207" t="s">
        <v>543</v>
      </c>
      <c r="G87" s="208" t="s">
        <v>216</v>
      </c>
      <c r="H87" s="209">
        <v>31</v>
      </c>
      <c r="I87" s="210"/>
      <c r="J87" s="211">
        <f>ROUND(I87*H87,2)</f>
        <v>0</v>
      </c>
      <c r="K87" s="207" t="s">
        <v>191</v>
      </c>
      <c r="L87" s="46"/>
      <c r="M87" s="212" t="s">
        <v>28</v>
      </c>
      <c r="N87" s="213" t="s">
        <v>45</v>
      </c>
      <c r="O87" s="86"/>
      <c r="P87" s="214">
        <f>O87*H87</f>
        <v>0</v>
      </c>
      <c r="Q87" s="214">
        <v>0.00040999999999999999</v>
      </c>
      <c r="R87" s="214">
        <f>Q87*H87</f>
        <v>0.012709999999999999</v>
      </c>
      <c r="S87" s="214">
        <v>0</v>
      </c>
      <c r="T87" s="21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6" t="s">
        <v>109</v>
      </c>
      <c r="AT87" s="216" t="s">
        <v>153</v>
      </c>
      <c r="AU87" s="216" t="s">
        <v>84</v>
      </c>
      <c r="AY87" s="19" t="s">
        <v>152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9" t="s">
        <v>82</v>
      </c>
      <c r="BK87" s="217">
        <f>ROUND(I87*H87,2)</f>
        <v>0</v>
      </c>
      <c r="BL87" s="19" t="s">
        <v>109</v>
      </c>
      <c r="BM87" s="216" t="s">
        <v>544</v>
      </c>
    </row>
    <row r="88" s="2" customFormat="1">
      <c r="A88" s="40"/>
      <c r="B88" s="41"/>
      <c r="C88" s="42"/>
      <c r="D88" s="242" t="s">
        <v>193</v>
      </c>
      <c r="E88" s="42"/>
      <c r="F88" s="243" t="s">
        <v>545</v>
      </c>
      <c r="G88" s="42"/>
      <c r="H88" s="42"/>
      <c r="I88" s="244"/>
      <c r="J88" s="42"/>
      <c r="K88" s="42"/>
      <c r="L88" s="46"/>
      <c r="M88" s="245"/>
      <c r="N88" s="246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193</v>
      </c>
      <c r="AU88" s="19" t="s">
        <v>84</v>
      </c>
    </row>
    <row r="89" s="2" customFormat="1" ht="24.15" customHeight="1">
      <c r="A89" s="40"/>
      <c r="B89" s="41"/>
      <c r="C89" s="205" t="s">
        <v>169</v>
      </c>
      <c r="D89" s="205" t="s">
        <v>153</v>
      </c>
      <c r="E89" s="206" t="s">
        <v>546</v>
      </c>
      <c r="F89" s="207" t="s">
        <v>547</v>
      </c>
      <c r="G89" s="208" t="s">
        <v>228</v>
      </c>
      <c r="H89" s="209">
        <v>4</v>
      </c>
      <c r="I89" s="210"/>
      <c r="J89" s="211">
        <f>ROUND(I89*H89,2)</f>
        <v>0</v>
      </c>
      <c r="K89" s="207" t="s">
        <v>191</v>
      </c>
      <c r="L89" s="46"/>
      <c r="M89" s="212" t="s">
        <v>28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109</v>
      </c>
      <c r="AT89" s="216" t="s">
        <v>153</v>
      </c>
      <c r="AU89" s="216" t="s">
        <v>84</v>
      </c>
      <c r="AY89" s="19" t="s">
        <v>152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109</v>
      </c>
      <c r="BM89" s="216" t="s">
        <v>548</v>
      </c>
    </row>
    <row r="90" s="2" customFormat="1">
      <c r="A90" s="40"/>
      <c r="B90" s="41"/>
      <c r="C90" s="42"/>
      <c r="D90" s="242" t="s">
        <v>193</v>
      </c>
      <c r="E90" s="42"/>
      <c r="F90" s="243" t="s">
        <v>549</v>
      </c>
      <c r="G90" s="42"/>
      <c r="H90" s="42"/>
      <c r="I90" s="244"/>
      <c r="J90" s="42"/>
      <c r="K90" s="42"/>
      <c r="L90" s="46"/>
      <c r="M90" s="245"/>
      <c r="N90" s="246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193</v>
      </c>
      <c r="AU90" s="19" t="s">
        <v>84</v>
      </c>
    </row>
    <row r="91" s="2" customFormat="1" ht="16.5" customHeight="1">
      <c r="A91" s="40"/>
      <c r="B91" s="41"/>
      <c r="C91" s="247" t="s">
        <v>157</v>
      </c>
      <c r="D91" s="247" t="s">
        <v>219</v>
      </c>
      <c r="E91" s="248" t="s">
        <v>550</v>
      </c>
      <c r="F91" s="249" t="s">
        <v>551</v>
      </c>
      <c r="G91" s="250" t="s">
        <v>167</v>
      </c>
      <c r="H91" s="251">
        <v>4</v>
      </c>
      <c r="I91" s="252"/>
      <c r="J91" s="253">
        <f>ROUND(I91*H91,2)</f>
        <v>0</v>
      </c>
      <c r="K91" s="249" t="s">
        <v>28</v>
      </c>
      <c r="L91" s="254"/>
      <c r="M91" s="255" t="s">
        <v>28</v>
      </c>
      <c r="N91" s="256" t="s">
        <v>45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223</v>
      </c>
      <c r="AT91" s="216" t="s">
        <v>219</v>
      </c>
      <c r="AU91" s="216" t="s">
        <v>84</v>
      </c>
      <c r="AY91" s="19" t="s">
        <v>152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82</v>
      </c>
      <c r="BK91" s="217">
        <f>ROUND(I91*H91,2)</f>
        <v>0</v>
      </c>
      <c r="BL91" s="19" t="s">
        <v>109</v>
      </c>
      <c r="BM91" s="216" t="s">
        <v>552</v>
      </c>
    </row>
    <row r="92" s="2" customFormat="1" ht="16.5" customHeight="1">
      <c r="A92" s="40"/>
      <c r="B92" s="41"/>
      <c r="C92" s="247" t="s">
        <v>177</v>
      </c>
      <c r="D92" s="247" t="s">
        <v>219</v>
      </c>
      <c r="E92" s="248" t="s">
        <v>553</v>
      </c>
      <c r="F92" s="249" t="s">
        <v>554</v>
      </c>
      <c r="G92" s="250" t="s">
        <v>167</v>
      </c>
      <c r="H92" s="251">
        <v>4</v>
      </c>
      <c r="I92" s="252"/>
      <c r="J92" s="253">
        <f>ROUND(I92*H92,2)</f>
        <v>0</v>
      </c>
      <c r="K92" s="249" t="s">
        <v>28</v>
      </c>
      <c r="L92" s="254"/>
      <c r="M92" s="255" t="s">
        <v>28</v>
      </c>
      <c r="N92" s="256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223</v>
      </c>
      <c r="AT92" s="216" t="s">
        <v>219</v>
      </c>
      <c r="AU92" s="216" t="s">
        <v>84</v>
      </c>
      <c r="AY92" s="19" t="s">
        <v>152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109</v>
      </c>
      <c r="BM92" s="216" t="s">
        <v>555</v>
      </c>
    </row>
    <row r="93" s="2" customFormat="1" ht="16.5" customHeight="1">
      <c r="A93" s="40"/>
      <c r="B93" s="41"/>
      <c r="C93" s="205" t="s">
        <v>181</v>
      </c>
      <c r="D93" s="205" t="s">
        <v>153</v>
      </c>
      <c r="E93" s="206" t="s">
        <v>556</v>
      </c>
      <c r="F93" s="207" t="s">
        <v>557</v>
      </c>
      <c r="G93" s="208" t="s">
        <v>228</v>
      </c>
      <c r="H93" s="209">
        <v>2</v>
      </c>
      <c r="I93" s="210"/>
      <c r="J93" s="211">
        <f>ROUND(I93*H93,2)</f>
        <v>0</v>
      </c>
      <c r="K93" s="207" t="s">
        <v>28</v>
      </c>
      <c r="L93" s="46"/>
      <c r="M93" s="212" t="s">
        <v>28</v>
      </c>
      <c r="N93" s="213" t="s">
        <v>45</v>
      </c>
      <c r="O93" s="86"/>
      <c r="P93" s="214">
        <f>O93*H93</f>
        <v>0</v>
      </c>
      <c r="Q93" s="214">
        <v>0.00017000000000000001</v>
      </c>
      <c r="R93" s="214">
        <f>Q93*H93</f>
        <v>0.00034000000000000002</v>
      </c>
      <c r="S93" s="214">
        <v>0</v>
      </c>
      <c r="T93" s="21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6" t="s">
        <v>109</v>
      </c>
      <c r="AT93" s="216" t="s">
        <v>153</v>
      </c>
      <c r="AU93" s="216" t="s">
        <v>84</v>
      </c>
      <c r="AY93" s="19" t="s">
        <v>152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9" t="s">
        <v>82</v>
      </c>
      <c r="BK93" s="217">
        <f>ROUND(I93*H93,2)</f>
        <v>0</v>
      </c>
      <c r="BL93" s="19" t="s">
        <v>109</v>
      </c>
      <c r="BM93" s="216" t="s">
        <v>558</v>
      </c>
    </row>
    <row r="94" s="2" customFormat="1" ht="16.5" customHeight="1">
      <c r="A94" s="40"/>
      <c r="B94" s="41"/>
      <c r="C94" s="205" t="s">
        <v>187</v>
      </c>
      <c r="D94" s="205" t="s">
        <v>153</v>
      </c>
      <c r="E94" s="206" t="s">
        <v>559</v>
      </c>
      <c r="F94" s="207" t="s">
        <v>560</v>
      </c>
      <c r="G94" s="208" t="s">
        <v>216</v>
      </c>
      <c r="H94" s="209">
        <v>33</v>
      </c>
      <c r="I94" s="210"/>
      <c r="J94" s="211">
        <f>ROUND(I94*H94,2)</f>
        <v>0</v>
      </c>
      <c r="K94" s="207" t="s">
        <v>28</v>
      </c>
      <c r="L94" s="46"/>
      <c r="M94" s="212" t="s">
        <v>28</v>
      </c>
      <c r="N94" s="213" t="s">
        <v>45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109</v>
      </c>
      <c r="AT94" s="216" t="s">
        <v>153</v>
      </c>
      <c r="AU94" s="216" t="s">
        <v>84</v>
      </c>
      <c r="AY94" s="19" t="s">
        <v>152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82</v>
      </c>
      <c r="BK94" s="217">
        <f>ROUND(I94*H94,2)</f>
        <v>0</v>
      </c>
      <c r="BL94" s="19" t="s">
        <v>109</v>
      </c>
      <c r="BM94" s="216" t="s">
        <v>561</v>
      </c>
    </row>
    <row r="95" s="2" customFormat="1" ht="16.5" customHeight="1">
      <c r="A95" s="40"/>
      <c r="B95" s="41"/>
      <c r="C95" s="205" t="s">
        <v>104</v>
      </c>
      <c r="D95" s="205" t="s">
        <v>153</v>
      </c>
      <c r="E95" s="206" t="s">
        <v>562</v>
      </c>
      <c r="F95" s="207" t="s">
        <v>563</v>
      </c>
      <c r="G95" s="208" t="s">
        <v>167</v>
      </c>
      <c r="H95" s="209">
        <v>3</v>
      </c>
      <c r="I95" s="210"/>
      <c r="J95" s="211">
        <f>ROUND(I95*H95,2)</f>
        <v>0</v>
      </c>
      <c r="K95" s="207" t="s">
        <v>28</v>
      </c>
      <c r="L95" s="46"/>
      <c r="M95" s="212" t="s">
        <v>28</v>
      </c>
      <c r="N95" s="213" t="s">
        <v>45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109</v>
      </c>
      <c r="AT95" s="216" t="s">
        <v>153</v>
      </c>
      <c r="AU95" s="216" t="s">
        <v>84</v>
      </c>
      <c r="AY95" s="19" t="s">
        <v>152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82</v>
      </c>
      <c r="BK95" s="217">
        <f>ROUND(I95*H95,2)</f>
        <v>0</v>
      </c>
      <c r="BL95" s="19" t="s">
        <v>109</v>
      </c>
      <c r="BM95" s="216" t="s">
        <v>564</v>
      </c>
    </row>
    <row r="96" s="2" customFormat="1" ht="16.5" customHeight="1">
      <c r="A96" s="40"/>
      <c r="B96" s="41"/>
      <c r="C96" s="205" t="s">
        <v>150</v>
      </c>
      <c r="D96" s="205" t="s">
        <v>153</v>
      </c>
      <c r="E96" s="206" t="s">
        <v>565</v>
      </c>
      <c r="F96" s="207" t="s">
        <v>566</v>
      </c>
      <c r="G96" s="208" t="s">
        <v>167</v>
      </c>
      <c r="H96" s="209">
        <v>3</v>
      </c>
      <c r="I96" s="210"/>
      <c r="J96" s="211">
        <f>ROUND(I96*H96,2)</f>
        <v>0</v>
      </c>
      <c r="K96" s="207" t="s">
        <v>28</v>
      </c>
      <c r="L96" s="46"/>
      <c r="M96" s="212" t="s">
        <v>28</v>
      </c>
      <c r="N96" s="213" t="s">
        <v>45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109</v>
      </c>
      <c r="AT96" s="216" t="s">
        <v>153</v>
      </c>
      <c r="AU96" s="216" t="s">
        <v>84</v>
      </c>
      <c r="AY96" s="19" t="s">
        <v>152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82</v>
      </c>
      <c r="BK96" s="217">
        <f>ROUND(I96*H96,2)</f>
        <v>0</v>
      </c>
      <c r="BL96" s="19" t="s">
        <v>109</v>
      </c>
      <c r="BM96" s="216" t="s">
        <v>567</v>
      </c>
    </row>
    <row r="97" s="2" customFormat="1" ht="16.5" customHeight="1">
      <c r="A97" s="40"/>
      <c r="B97" s="41"/>
      <c r="C97" s="205" t="s">
        <v>204</v>
      </c>
      <c r="D97" s="205" t="s">
        <v>153</v>
      </c>
      <c r="E97" s="206" t="s">
        <v>568</v>
      </c>
      <c r="F97" s="207" t="s">
        <v>569</v>
      </c>
      <c r="G97" s="208" t="s">
        <v>167</v>
      </c>
      <c r="H97" s="209">
        <v>1</v>
      </c>
      <c r="I97" s="210"/>
      <c r="J97" s="211">
        <f>ROUND(I97*H97,2)</f>
        <v>0</v>
      </c>
      <c r="K97" s="207" t="s">
        <v>28</v>
      </c>
      <c r="L97" s="46"/>
      <c r="M97" s="212" t="s">
        <v>28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109</v>
      </c>
      <c r="AT97" s="216" t="s">
        <v>153</v>
      </c>
      <c r="AU97" s="216" t="s">
        <v>84</v>
      </c>
      <c r="AY97" s="19" t="s">
        <v>152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109</v>
      </c>
      <c r="BM97" s="216" t="s">
        <v>570</v>
      </c>
    </row>
    <row r="98" s="2" customFormat="1" ht="16.5" customHeight="1">
      <c r="A98" s="40"/>
      <c r="B98" s="41"/>
      <c r="C98" s="205" t="s">
        <v>213</v>
      </c>
      <c r="D98" s="205" t="s">
        <v>153</v>
      </c>
      <c r="E98" s="206" t="s">
        <v>571</v>
      </c>
      <c r="F98" s="207" t="s">
        <v>572</v>
      </c>
      <c r="G98" s="208" t="s">
        <v>216</v>
      </c>
      <c r="H98" s="209">
        <v>34</v>
      </c>
      <c r="I98" s="210"/>
      <c r="J98" s="211">
        <f>ROUND(I98*H98,2)</f>
        <v>0</v>
      </c>
      <c r="K98" s="207" t="s">
        <v>28</v>
      </c>
      <c r="L98" s="46"/>
      <c r="M98" s="212" t="s">
        <v>28</v>
      </c>
      <c r="N98" s="213" t="s">
        <v>45</v>
      </c>
      <c r="O98" s="86"/>
      <c r="P98" s="214">
        <f>O98*H98</f>
        <v>0</v>
      </c>
      <c r="Q98" s="214">
        <v>0.00027</v>
      </c>
      <c r="R98" s="214">
        <f>Q98*H98</f>
        <v>0.0091800000000000007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109</v>
      </c>
      <c r="AT98" s="216" t="s">
        <v>153</v>
      </c>
      <c r="AU98" s="216" t="s">
        <v>84</v>
      </c>
      <c r="AY98" s="19" t="s">
        <v>152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82</v>
      </c>
      <c r="BK98" s="217">
        <f>ROUND(I98*H98,2)</f>
        <v>0</v>
      </c>
      <c r="BL98" s="19" t="s">
        <v>109</v>
      </c>
      <c r="BM98" s="216" t="s">
        <v>573</v>
      </c>
    </row>
    <row r="99" s="2" customFormat="1" ht="24.15" customHeight="1">
      <c r="A99" s="40"/>
      <c r="B99" s="41"/>
      <c r="C99" s="205" t="s">
        <v>8</v>
      </c>
      <c r="D99" s="205" t="s">
        <v>153</v>
      </c>
      <c r="E99" s="206" t="s">
        <v>574</v>
      </c>
      <c r="F99" s="207" t="s">
        <v>575</v>
      </c>
      <c r="G99" s="208" t="s">
        <v>190</v>
      </c>
      <c r="H99" s="209">
        <v>1</v>
      </c>
      <c r="I99" s="210"/>
      <c r="J99" s="211">
        <f>ROUND(I99*H99,2)</f>
        <v>0</v>
      </c>
      <c r="K99" s="207" t="s">
        <v>28</v>
      </c>
      <c r="L99" s="46"/>
      <c r="M99" s="212" t="s">
        <v>28</v>
      </c>
      <c r="N99" s="213" t="s">
        <v>45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109</v>
      </c>
      <c r="AT99" s="216" t="s">
        <v>153</v>
      </c>
      <c r="AU99" s="216" t="s">
        <v>84</v>
      </c>
      <c r="AY99" s="19" t="s">
        <v>152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82</v>
      </c>
      <c r="BK99" s="217">
        <f>ROUND(I99*H99,2)</f>
        <v>0</v>
      </c>
      <c r="BL99" s="19" t="s">
        <v>109</v>
      </c>
      <c r="BM99" s="216" t="s">
        <v>576</v>
      </c>
    </row>
    <row r="100" s="2" customFormat="1" ht="16.5" customHeight="1">
      <c r="A100" s="40"/>
      <c r="B100" s="41"/>
      <c r="C100" s="205" t="s">
        <v>225</v>
      </c>
      <c r="D100" s="205" t="s">
        <v>153</v>
      </c>
      <c r="E100" s="206" t="s">
        <v>577</v>
      </c>
      <c r="F100" s="207" t="s">
        <v>578</v>
      </c>
      <c r="G100" s="208" t="s">
        <v>216</v>
      </c>
      <c r="H100" s="209">
        <v>0.5</v>
      </c>
      <c r="I100" s="210"/>
      <c r="J100" s="211">
        <f>ROUND(I100*H100,2)</f>
        <v>0</v>
      </c>
      <c r="K100" s="207" t="s">
        <v>28</v>
      </c>
      <c r="L100" s="46"/>
      <c r="M100" s="212" t="s">
        <v>28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0.00198</v>
      </c>
      <c r="T100" s="215">
        <f>S100*H100</f>
        <v>0.00098999999999999999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109</v>
      </c>
      <c r="AT100" s="216" t="s">
        <v>153</v>
      </c>
      <c r="AU100" s="216" t="s">
        <v>84</v>
      </c>
      <c r="AY100" s="19" t="s">
        <v>152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109</v>
      </c>
      <c r="BM100" s="216" t="s">
        <v>579</v>
      </c>
    </row>
    <row r="101" s="2" customFormat="1" ht="21.75" customHeight="1">
      <c r="A101" s="40"/>
      <c r="B101" s="41"/>
      <c r="C101" s="205" t="s">
        <v>230</v>
      </c>
      <c r="D101" s="205" t="s">
        <v>153</v>
      </c>
      <c r="E101" s="206" t="s">
        <v>580</v>
      </c>
      <c r="F101" s="207" t="s">
        <v>581</v>
      </c>
      <c r="G101" s="208" t="s">
        <v>190</v>
      </c>
      <c r="H101" s="209">
        <v>0.0030000000000000001</v>
      </c>
      <c r="I101" s="210"/>
      <c r="J101" s="211">
        <f>ROUND(I101*H101,2)</f>
        <v>0</v>
      </c>
      <c r="K101" s="207" t="s">
        <v>28</v>
      </c>
      <c r="L101" s="46"/>
      <c r="M101" s="212" t="s">
        <v>28</v>
      </c>
      <c r="N101" s="213" t="s">
        <v>45</v>
      </c>
      <c r="O101" s="86"/>
      <c r="P101" s="214">
        <f>O101*H101</f>
        <v>0</v>
      </c>
      <c r="Q101" s="214">
        <v>0</v>
      </c>
      <c r="R101" s="214">
        <f>Q101*H101</f>
        <v>0</v>
      </c>
      <c r="S101" s="214">
        <v>0.00198</v>
      </c>
      <c r="T101" s="215">
        <f>S101*H101</f>
        <v>5.9399999999999999E-06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109</v>
      </c>
      <c r="AT101" s="216" t="s">
        <v>153</v>
      </c>
      <c r="AU101" s="216" t="s">
        <v>84</v>
      </c>
      <c r="AY101" s="19" t="s">
        <v>152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9" t="s">
        <v>82</v>
      </c>
      <c r="BK101" s="217">
        <f>ROUND(I101*H101,2)</f>
        <v>0</v>
      </c>
      <c r="BL101" s="19" t="s">
        <v>109</v>
      </c>
      <c r="BM101" s="216" t="s">
        <v>582</v>
      </c>
    </row>
    <row r="102" s="2" customFormat="1" ht="24.15" customHeight="1">
      <c r="A102" s="40"/>
      <c r="B102" s="41"/>
      <c r="C102" s="205" t="s">
        <v>234</v>
      </c>
      <c r="D102" s="205" t="s">
        <v>153</v>
      </c>
      <c r="E102" s="206" t="s">
        <v>583</v>
      </c>
      <c r="F102" s="207" t="s">
        <v>584</v>
      </c>
      <c r="G102" s="208" t="s">
        <v>228</v>
      </c>
      <c r="H102" s="209">
        <v>1</v>
      </c>
      <c r="I102" s="210"/>
      <c r="J102" s="211">
        <f>ROUND(I102*H102,2)</f>
        <v>0</v>
      </c>
      <c r="K102" s="207" t="s">
        <v>28</v>
      </c>
      <c r="L102" s="46"/>
      <c r="M102" s="212" t="s">
        <v>28</v>
      </c>
      <c r="N102" s="213" t="s">
        <v>45</v>
      </c>
      <c r="O102" s="86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109</v>
      </c>
      <c r="AT102" s="216" t="s">
        <v>153</v>
      </c>
      <c r="AU102" s="216" t="s">
        <v>84</v>
      </c>
      <c r="AY102" s="19" t="s">
        <v>152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82</v>
      </c>
      <c r="BK102" s="217">
        <f>ROUND(I102*H102,2)</f>
        <v>0</v>
      </c>
      <c r="BL102" s="19" t="s">
        <v>109</v>
      </c>
      <c r="BM102" s="216" t="s">
        <v>585</v>
      </c>
    </row>
    <row r="103" s="2" customFormat="1" ht="24.15" customHeight="1">
      <c r="A103" s="40"/>
      <c r="B103" s="41"/>
      <c r="C103" s="205" t="s">
        <v>109</v>
      </c>
      <c r="D103" s="205" t="s">
        <v>153</v>
      </c>
      <c r="E103" s="206" t="s">
        <v>586</v>
      </c>
      <c r="F103" s="207" t="s">
        <v>587</v>
      </c>
      <c r="G103" s="208" t="s">
        <v>228</v>
      </c>
      <c r="H103" s="209">
        <v>2</v>
      </c>
      <c r="I103" s="210"/>
      <c r="J103" s="211">
        <f>ROUND(I103*H103,2)</f>
        <v>0</v>
      </c>
      <c r="K103" s="207" t="s">
        <v>28</v>
      </c>
      <c r="L103" s="46"/>
      <c r="M103" s="212" t="s">
        <v>28</v>
      </c>
      <c r="N103" s="213" t="s">
        <v>45</v>
      </c>
      <c r="O103" s="86"/>
      <c r="P103" s="214">
        <f>O103*H103</f>
        <v>0</v>
      </c>
      <c r="Q103" s="214">
        <v>0.0017899999999999999</v>
      </c>
      <c r="R103" s="214">
        <f>Q103*H103</f>
        <v>0.0035799999999999998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109</v>
      </c>
      <c r="AT103" s="216" t="s">
        <v>153</v>
      </c>
      <c r="AU103" s="216" t="s">
        <v>84</v>
      </c>
      <c r="AY103" s="19" t="s">
        <v>152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109</v>
      </c>
      <c r="BM103" s="216" t="s">
        <v>588</v>
      </c>
    </row>
    <row r="104" s="2" customFormat="1" ht="24.15" customHeight="1">
      <c r="A104" s="40"/>
      <c r="B104" s="41"/>
      <c r="C104" s="205" t="s">
        <v>241</v>
      </c>
      <c r="D104" s="205" t="s">
        <v>153</v>
      </c>
      <c r="E104" s="206" t="s">
        <v>589</v>
      </c>
      <c r="F104" s="207" t="s">
        <v>590</v>
      </c>
      <c r="G104" s="208" t="s">
        <v>228</v>
      </c>
      <c r="H104" s="209">
        <v>1</v>
      </c>
      <c r="I104" s="210"/>
      <c r="J104" s="211">
        <f>ROUND(I104*H104,2)</f>
        <v>0</v>
      </c>
      <c r="K104" s="207" t="s">
        <v>28</v>
      </c>
      <c r="L104" s="46"/>
      <c r="M104" s="212" t="s">
        <v>28</v>
      </c>
      <c r="N104" s="213" t="s">
        <v>45</v>
      </c>
      <c r="O104" s="86"/>
      <c r="P104" s="214">
        <f>O104*H104</f>
        <v>0</v>
      </c>
      <c r="Q104" s="214">
        <v>0.001</v>
      </c>
      <c r="R104" s="214">
        <f>Q104*H104</f>
        <v>0.001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109</v>
      </c>
      <c r="AT104" s="216" t="s">
        <v>153</v>
      </c>
      <c r="AU104" s="216" t="s">
        <v>84</v>
      </c>
      <c r="AY104" s="19" t="s">
        <v>152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109</v>
      </c>
      <c r="BM104" s="216" t="s">
        <v>591</v>
      </c>
    </row>
    <row r="105" s="2" customFormat="1" ht="24.15" customHeight="1">
      <c r="A105" s="40"/>
      <c r="B105" s="41"/>
      <c r="C105" s="205" t="s">
        <v>245</v>
      </c>
      <c r="D105" s="205" t="s">
        <v>153</v>
      </c>
      <c r="E105" s="206" t="s">
        <v>592</v>
      </c>
      <c r="F105" s="207" t="s">
        <v>593</v>
      </c>
      <c r="G105" s="208" t="s">
        <v>594</v>
      </c>
      <c r="H105" s="209">
        <v>70</v>
      </c>
      <c r="I105" s="210"/>
      <c r="J105" s="211">
        <f>ROUND(I105*H105,2)</f>
        <v>0</v>
      </c>
      <c r="K105" s="207" t="s">
        <v>28</v>
      </c>
      <c r="L105" s="46"/>
      <c r="M105" s="271" t="s">
        <v>28</v>
      </c>
      <c r="N105" s="272" t="s">
        <v>45</v>
      </c>
      <c r="O105" s="273"/>
      <c r="P105" s="274">
        <f>O105*H105</f>
        <v>0</v>
      </c>
      <c r="Q105" s="274">
        <v>0</v>
      </c>
      <c r="R105" s="274">
        <f>Q105*H105</f>
        <v>0</v>
      </c>
      <c r="S105" s="274">
        <v>0</v>
      </c>
      <c r="T105" s="27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109</v>
      </c>
      <c r="AT105" s="216" t="s">
        <v>153</v>
      </c>
      <c r="AU105" s="216" t="s">
        <v>84</v>
      </c>
      <c r="AY105" s="19" t="s">
        <v>152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82</v>
      </c>
      <c r="BK105" s="217">
        <f>ROUND(I105*H105,2)</f>
        <v>0</v>
      </c>
      <c r="BL105" s="19" t="s">
        <v>109</v>
      </c>
      <c r="BM105" s="216" t="s">
        <v>595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Cc3VmwOLUHtG4Sod1tm/eb5SqLuVKnePfR07GoQq/v8mZQP4b8tVMwL7CQ9/eVdnDLQo6M3Dl+NZEEjosdNf0g==" hashValue="TTFNiI36n128Jq2PjWobcWy1HOw3KQcMEg4gLsnuPfBlWYV6a0ZkErVYAjSCH0GY6LJCunP9UxKEZ43nl5t5bA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1/721174041"/>
    <hyperlink ref="F88" r:id="rId2" display="https://podminky.urs.cz/item/CS_URS_2024_01/721174042"/>
    <hyperlink ref="F90" r:id="rId3" display="https://podminky.urs.cz/item/CS_URS_2024_01/721194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Kino Dukla Jihlava klimatizace promítacích sálů a kabiny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596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10. 6. 2024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ROUND((SUM(BE83:BE182)),  2)</f>
        <v>0</v>
      </c>
      <c r="G33" s="40"/>
      <c r="H33" s="40"/>
      <c r="I33" s="151">
        <v>0.20999999999999999</v>
      </c>
      <c r="J33" s="150">
        <f>ROUND(((SUM(BE83:BE182))*I33),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ROUND((SUM(BF83:BF182)),  2)</f>
        <v>0</v>
      </c>
      <c r="G34" s="40"/>
      <c r="H34" s="40"/>
      <c r="I34" s="151">
        <v>0.12</v>
      </c>
      <c r="J34" s="150">
        <f>ROUND(((SUM(BF83:BF182))*I34),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ROUND((SUM(BG83:BG182)),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ROUND((SUM(BH83:BH182)),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ROUND((SUM(BI83:BI182)),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Kino Dukla Jihlava klimatizace promítacích sálů a kabiny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ALFA-36604 - D.1.4 - elektroinstalace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Jihlava</v>
      </c>
      <c r="G52" s="42"/>
      <c r="H52" s="42"/>
      <c r="I52" s="34" t="s">
        <v>24</v>
      </c>
      <c r="J52" s="74" t="str">
        <f>IF(J12="","",J12)</f>
        <v>10. 6. 2024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Jihlava</v>
      </c>
      <c r="G54" s="42"/>
      <c r="H54" s="42"/>
      <c r="I54" s="34" t="s">
        <v>33</v>
      </c>
      <c r="J54" s="38" t="str">
        <f>E21</f>
        <v>Atelier Alfa, spol. s r.o., Jihlava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127</v>
      </c>
    </row>
    <row r="60" s="9" customFormat="1" ht="24.96" customHeight="1">
      <c r="A60" s="9"/>
      <c r="B60" s="168"/>
      <c r="C60" s="169"/>
      <c r="D60" s="170" t="s">
        <v>597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598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599</v>
      </c>
      <c r="E62" s="171"/>
      <c r="F62" s="171"/>
      <c r="G62" s="171"/>
      <c r="H62" s="171"/>
      <c r="I62" s="171"/>
      <c r="J62" s="172">
        <f>J153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600</v>
      </c>
      <c r="E63" s="171"/>
      <c r="F63" s="171"/>
      <c r="G63" s="171"/>
      <c r="H63" s="171"/>
      <c r="I63" s="171"/>
      <c r="J63" s="172">
        <f>J157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137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Kino Dukla Jihlava klimatizace promítacích sálů a kabiny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ALFA-36604 - D.1.4 - elektroinstalace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Jihlava</v>
      </c>
      <c r="G77" s="42"/>
      <c r="H77" s="42"/>
      <c r="I77" s="34" t="s">
        <v>24</v>
      </c>
      <c r="J77" s="74" t="str">
        <f>IF(J12="","",J12)</f>
        <v>10. 6. 2024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26</v>
      </c>
      <c r="D79" s="42"/>
      <c r="E79" s="42"/>
      <c r="F79" s="29" t="str">
        <f>E15</f>
        <v>Statutární město Jihlava</v>
      </c>
      <c r="G79" s="42"/>
      <c r="H79" s="42"/>
      <c r="I79" s="34" t="s">
        <v>33</v>
      </c>
      <c r="J79" s="38" t="str">
        <f>E21</f>
        <v>Atelier Alfa, spol. s r.o., Jihlava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 xml:space="preserve"> 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138</v>
      </c>
      <c r="D82" s="183" t="s">
        <v>59</v>
      </c>
      <c r="E82" s="183" t="s">
        <v>55</v>
      </c>
      <c r="F82" s="183" t="s">
        <v>56</v>
      </c>
      <c r="G82" s="183" t="s">
        <v>139</v>
      </c>
      <c r="H82" s="183" t="s">
        <v>140</v>
      </c>
      <c r="I82" s="183" t="s">
        <v>141</v>
      </c>
      <c r="J82" s="183" t="s">
        <v>126</v>
      </c>
      <c r="K82" s="184" t="s">
        <v>142</v>
      </c>
      <c r="L82" s="185"/>
      <c r="M82" s="94" t="s">
        <v>28</v>
      </c>
      <c r="N82" s="95" t="s">
        <v>44</v>
      </c>
      <c r="O82" s="95" t="s">
        <v>143</v>
      </c>
      <c r="P82" s="95" t="s">
        <v>144</v>
      </c>
      <c r="Q82" s="95" t="s">
        <v>145</v>
      </c>
      <c r="R82" s="95" t="s">
        <v>146</v>
      </c>
      <c r="S82" s="95" t="s">
        <v>147</v>
      </c>
      <c r="T82" s="96" t="s">
        <v>148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149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P84+P153+P157</f>
        <v>0</v>
      </c>
      <c r="Q83" s="98"/>
      <c r="R83" s="188">
        <f>R84+R153+R157</f>
        <v>0</v>
      </c>
      <c r="S83" s="98"/>
      <c r="T83" s="189">
        <f>T84+T153+T157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127</v>
      </c>
      <c r="BK83" s="190">
        <f>BK84+BK153+BK157</f>
        <v>0</v>
      </c>
    </row>
    <row r="84" s="12" customFormat="1" ht="25.92" customHeight="1">
      <c r="A84" s="12"/>
      <c r="B84" s="191"/>
      <c r="C84" s="192"/>
      <c r="D84" s="193" t="s">
        <v>73</v>
      </c>
      <c r="E84" s="194" t="s">
        <v>209</v>
      </c>
      <c r="F84" s="194" t="s">
        <v>209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84</v>
      </c>
      <c r="AT84" s="203" t="s">
        <v>73</v>
      </c>
      <c r="AU84" s="203" t="s">
        <v>74</v>
      </c>
      <c r="AY84" s="202" t="s">
        <v>152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73</v>
      </c>
      <c r="E85" s="240" t="s">
        <v>601</v>
      </c>
      <c r="F85" s="240" t="s">
        <v>602</v>
      </c>
      <c r="G85" s="192"/>
      <c r="H85" s="192"/>
      <c r="I85" s="195"/>
      <c r="J85" s="241">
        <f>BK85</f>
        <v>0</v>
      </c>
      <c r="K85" s="192"/>
      <c r="L85" s="197"/>
      <c r="M85" s="198"/>
      <c r="N85" s="199"/>
      <c r="O85" s="199"/>
      <c r="P85" s="200">
        <f>SUM(P86:P152)</f>
        <v>0</v>
      </c>
      <c r="Q85" s="199"/>
      <c r="R85" s="200">
        <f>SUM(R86:R152)</f>
        <v>0</v>
      </c>
      <c r="S85" s="199"/>
      <c r="T85" s="201">
        <f>SUM(T86:T152)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84</v>
      </c>
      <c r="AT85" s="203" t="s">
        <v>73</v>
      </c>
      <c r="AU85" s="203" t="s">
        <v>82</v>
      </c>
      <c r="AY85" s="202" t="s">
        <v>152</v>
      </c>
      <c r="BK85" s="204">
        <f>SUM(BK86:BK152)</f>
        <v>0</v>
      </c>
    </row>
    <row r="86" s="2" customFormat="1" ht="24.15" customHeight="1">
      <c r="A86" s="40"/>
      <c r="B86" s="41"/>
      <c r="C86" s="205" t="s">
        <v>82</v>
      </c>
      <c r="D86" s="205" t="s">
        <v>153</v>
      </c>
      <c r="E86" s="206" t="s">
        <v>603</v>
      </c>
      <c r="F86" s="207" t="s">
        <v>604</v>
      </c>
      <c r="G86" s="208" t="s">
        <v>167</v>
      </c>
      <c r="H86" s="209">
        <v>4</v>
      </c>
      <c r="I86" s="210"/>
      <c r="J86" s="211">
        <f>ROUND(I86*H86,2)</f>
        <v>0</v>
      </c>
      <c r="K86" s="207" t="s">
        <v>28</v>
      </c>
      <c r="L86" s="46"/>
      <c r="M86" s="212" t="s">
        <v>28</v>
      </c>
      <c r="N86" s="213" t="s">
        <v>45</v>
      </c>
      <c r="O86" s="86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6" t="s">
        <v>109</v>
      </c>
      <c r="AT86" s="216" t="s">
        <v>153</v>
      </c>
      <c r="AU86" s="216" t="s">
        <v>84</v>
      </c>
      <c r="AY86" s="19" t="s">
        <v>152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9" t="s">
        <v>82</v>
      </c>
      <c r="BK86" s="217">
        <f>ROUND(I86*H86,2)</f>
        <v>0</v>
      </c>
      <c r="BL86" s="19" t="s">
        <v>109</v>
      </c>
      <c r="BM86" s="216" t="s">
        <v>605</v>
      </c>
    </row>
    <row r="87" s="13" customFormat="1">
      <c r="A87" s="13"/>
      <c r="B87" s="218"/>
      <c r="C87" s="219"/>
      <c r="D87" s="220" t="s">
        <v>159</v>
      </c>
      <c r="E87" s="221" t="s">
        <v>28</v>
      </c>
      <c r="F87" s="222" t="s">
        <v>606</v>
      </c>
      <c r="G87" s="219"/>
      <c r="H87" s="221" t="s">
        <v>28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8" t="s">
        <v>159</v>
      </c>
      <c r="AU87" s="228" t="s">
        <v>84</v>
      </c>
      <c r="AV87" s="13" t="s">
        <v>82</v>
      </c>
      <c r="AW87" s="13" t="s">
        <v>35</v>
      </c>
      <c r="AX87" s="13" t="s">
        <v>74</v>
      </c>
      <c r="AY87" s="228" t="s">
        <v>152</v>
      </c>
    </row>
    <row r="88" s="13" customFormat="1">
      <c r="A88" s="13"/>
      <c r="B88" s="218"/>
      <c r="C88" s="219"/>
      <c r="D88" s="220" t="s">
        <v>159</v>
      </c>
      <c r="E88" s="221" t="s">
        <v>28</v>
      </c>
      <c r="F88" s="222" t="s">
        <v>607</v>
      </c>
      <c r="G88" s="219"/>
      <c r="H88" s="221" t="s">
        <v>28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8" t="s">
        <v>159</v>
      </c>
      <c r="AU88" s="228" t="s">
        <v>84</v>
      </c>
      <c r="AV88" s="13" t="s">
        <v>82</v>
      </c>
      <c r="AW88" s="13" t="s">
        <v>35</v>
      </c>
      <c r="AX88" s="13" t="s">
        <v>74</v>
      </c>
      <c r="AY88" s="228" t="s">
        <v>152</v>
      </c>
    </row>
    <row r="89" s="13" customFormat="1">
      <c r="A89" s="13"/>
      <c r="B89" s="218"/>
      <c r="C89" s="219"/>
      <c r="D89" s="220" t="s">
        <v>159</v>
      </c>
      <c r="E89" s="221" t="s">
        <v>28</v>
      </c>
      <c r="F89" s="222" t="s">
        <v>608</v>
      </c>
      <c r="G89" s="219"/>
      <c r="H89" s="221" t="s">
        <v>28</v>
      </c>
      <c r="I89" s="223"/>
      <c r="J89" s="219"/>
      <c r="K89" s="219"/>
      <c r="L89" s="224"/>
      <c r="M89" s="225"/>
      <c r="N89" s="226"/>
      <c r="O89" s="226"/>
      <c r="P89" s="226"/>
      <c r="Q89" s="226"/>
      <c r="R89" s="226"/>
      <c r="S89" s="226"/>
      <c r="T89" s="22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8" t="s">
        <v>159</v>
      </c>
      <c r="AU89" s="228" t="s">
        <v>84</v>
      </c>
      <c r="AV89" s="13" t="s">
        <v>82</v>
      </c>
      <c r="AW89" s="13" t="s">
        <v>35</v>
      </c>
      <c r="AX89" s="13" t="s">
        <v>74</v>
      </c>
      <c r="AY89" s="228" t="s">
        <v>152</v>
      </c>
    </row>
    <row r="90" s="14" customFormat="1">
      <c r="A90" s="14"/>
      <c r="B90" s="229"/>
      <c r="C90" s="230"/>
      <c r="D90" s="220" t="s">
        <v>159</v>
      </c>
      <c r="E90" s="231" t="s">
        <v>28</v>
      </c>
      <c r="F90" s="232" t="s">
        <v>157</v>
      </c>
      <c r="G90" s="230"/>
      <c r="H90" s="233">
        <v>4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9" t="s">
        <v>159</v>
      </c>
      <c r="AU90" s="239" t="s">
        <v>84</v>
      </c>
      <c r="AV90" s="14" t="s">
        <v>84</v>
      </c>
      <c r="AW90" s="14" t="s">
        <v>35</v>
      </c>
      <c r="AX90" s="14" t="s">
        <v>82</v>
      </c>
      <c r="AY90" s="239" t="s">
        <v>152</v>
      </c>
    </row>
    <row r="91" s="2" customFormat="1" ht="24.15" customHeight="1">
      <c r="A91" s="40"/>
      <c r="B91" s="41"/>
      <c r="C91" s="205" t="s">
        <v>84</v>
      </c>
      <c r="D91" s="205" t="s">
        <v>153</v>
      </c>
      <c r="E91" s="206" t="s">
        <v>609</v>
      </c>
      <c r="F91" s="207" t="s">
        <v>610</v>
      </c>
      <c r="G91" s="208" t="s">
        <v>167</v>
      </c>
      <c r="H91" s="209">
        <v>4</v>
      </c>
      <c r="I91" s="210"/>
      <c r="J91" s="211">
        <f>ROUND(I91*H91,2)</f>
        <v>0</v>
      </c>
      <c r="K91" s="207" t="s">
        <v>28</v>
      </c>
      <c r="L91" s="46"/>
      <c r="M91" s="212" t="s">
        <v>28</v>
      </c>
      <c r="N91" s="213" t="s">
        <v>45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109</v>
      </c>
      <c r="AT91" s="216" t="s">
        <v>153</v>
      </c>
      <c r="AU91" s="216" t="s">
        <v>84</v>
      </c>
      <c r="AY91" s="19" t="s">
        <v>152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82</v>
      </c>
      <c r="BK91" s="217">
        <f>ROUND(I91*H91,2)</f>
        <v>0</v>
      </c>
      <c r="BL91" s="19" t="s">
        <v>109</v>
      </c>
      <c r="BM91" s="216" t="s">
        <v>611</v>
      </c>
    </row>
    <row r="92" s="13" customFormat="1">
      <c r="A92" s="13"/>
      <c r="B92" s="218"/>
      <c r="C92" s="219"/>
      <c r="D92" s="220" t="s">
        <v>159</v>
      </c>
      <c r="E92" s="221" t="s">
        <v>28</v>
      </c>
      <c r="F92" s="222" t="s">
        <v>606</v>
      </c>
      <c r="G92" s="219"/>
      <c r="H92" s="221" t="s">
        <v>28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159</v>
      </c>
      <c r="AU92" s="228" t="s">
        <v>84</v>
      </c>
      <c r="AV92" s="13" t="s">
        <v>82</v>
      </c>
      <c r="AW92" s="13" t="s">
        <v>35</v>
      </c>
      <c r="AX92" s="13" t="s">
        <v>74</v>
      </c>
      <c r="AY92" s="228" t="s">
        <v>152</v>
      </c>
    </row>
    <row r="93" s="13" customFormat="1">
      <c r="A93" s="13"/>
      <c r="B93" s="218"/>
      <c r="C93" s="219"/>
      <c r="D93" s="220" t="s">
        <v>159</v>
      </c>
      <c r="E93" s="221" t="s">
        <v>28</v>
      </c>
      <c r="F93" s="222" t="s">
        <v>607</v>
      </c>
      <c r="G93" s="219"/>
      <c r="H93" s="221" t="s">
        <v>28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159</v>
      </c>
      <c r="AU93" s="228" t="s">
        <v>84</v>
      </c>
      <c r="AV93" s="13" t="s">
        <v>82</v>
      </c>
      <c r="AW93" s="13" t="s">
        <v>35</v>
      </c>
      <c r="AX93" s="13" t="s">
        <v>74</v>
      </c>
      <c r="AY93" s="228" t="s">
        <v>152</v>
      </c>
    </row>
    <row r="94" s="13" customFormat="1">
      <c r="A94" s="13"/>
      <c r="B94" s="218"/>
      <c r="C94" s="219"/>
      <c r="D94" s="220" t="s">
        <v>159</v>
      </c>
      <c r="E94" s="221" t="s">
        <v>28</v>
      </c>
      <c r="F94" s="222" t="s">
        <v>608</v>
      </c>
      <c r="G94" s="219"/>
      <c r="H94" s="221" t="s">
        <v>28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159</v>
      </c>
      <c r="AU94" s="228" t="s">
        <v>84</v>
      </c>
      <c r="AV94" s="13" t="s">
        <v>82</v>
      </c>
      <c r="AW94" s="13" t="s">
        <v>35</v>
      </c>
      <c r="AX94" s="13" t="s">
        <v>74</v>
      </c>
      <c r="AY94" s="228" t="s">
        <v>152</v>
      </c>
    </row>
    <row r="95" s="14" customFormat="1">
      <c r="A95" s="14"/>
      <c r="B95" s="229"/>
      <c r="C95" s="230"/>
      <c r="D95" s="220" t="s">
        <v>159</v>
      </c>
      <c r="E95" s="231" t="s">
        <v>28</v>
      </c>
      <c r="F95" s="232" t="s">
        <v>157</v>
      </c>
      <c r="G95" s="230"/>
      <c r="H95" s="233">
        <v>4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159</v>
      </c>
      <c r="AU95" s="239" t="s">
        <v>84</v>
      </c>
      <c r="AV95" s="14" t="s">
        <v>84</v>
      </c>
      <c r="AW95" s="14" t="s">
        <v>35</v>
      </c>
      <c r="AX95" s="14" t="s">
        <v>82</v>
      </c>
      <c r="AY95" s="239" t="s">
        <v>152</v>
      </c>
    </row>
    <row r="96" s="2" customFormat="1" ht="24.15" customHeight="1">
      <c r="A96" s="40"/>
      <c r="B96" s="41"/>
      <c r="C96" s="205" t="s">
        <v>169</v>
      </c>
      <c r="D96" s="205" t="s">
        <v>153</v>
      </c>
      <c r="E96" s="206" t="s">
        <v>612</v>
      </c>
      <c r="F96" s="207" t="s">
        <v>613</v>
      </c>
      <c r="G96" s="208" t="s">
        <v>167</v>
      </c>
      <c r="H96" s="209">
        <v>1</v>
      </c>
      <c r="I96" s="210"/>
      <c r="J96" s="211">
        <f>ROUND(I96*H96,2)</f>
        <v>0</v>
      </c>
      <c r="K96" s="207" t="s">
        <v>28</v>
      </c>
      <c r="L96" s="46"/>
      <c r="M96" s="212" t="s">
        <v>28</v>
      </c>
      <c r="N96" s="213" t="s">
        <v>45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109</v>
      </c>
      <c r="AT96" s="216" t="s">
        <v>153</v>
      </c>
      <c r="AU96" s="216" t="s">
        <v>84</v>
      </c>
      <c r="AY96" s="19" t="s">
        <v>152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82</v>
      </c>
      <c r="BK96" s="217">
        <f>ROUND(I96*H96,2)</f>
        <v>0</v>
      </c>
      <c r="BL96" s="19" t="s">
        <v>109</v>
      </c>
      <c r="BM96" s="216" t="s">
        <v>614</v>
      </c>
    </row>
    <row r="97" s="13" customFormat="1">
      <c r="A97" s="13"/>
      <c r="B97" s="218"/>
      <c r="C97" s="219"/>
      <c r="D97" s="220" t="s">
        <v>159</v>
      </c>
      <c r="E97" s="221" t="s">
        <v>28</v>
      </c>
      <c r="F97" s="222" t="s">
        <v>615</v>
      </c>
      <c r="G97" s="219"/>
      <c r="H97" s="221" t="s">
        <v>28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159</v>
      </c>
      <c r="AU97" s="228" t="s">
        <v>84</v>
      </c>
      <c r="AV97" s="13" t="s">
        <v>82</v>
      </c>
      <c r="AW97" s="13" t="s">
        <v>35</v>
      </c>
      <c r="AX97" s="13" t="s">
        <v>74</v>
      </c>
      <c r="AY97" s="228" t="s">
        <v>152</v>
      </c>
    </row>
    <row r="98" s="14" customFormat="1">
      <c r="A98" s="14"/>
      <c r="B98" s="229"/>
      <c r="C98" s="230"/>
      <c r="D98" s="220" t="s">
        <v>159</v>
      </c>
      <c r="E98" s="231" t="s">
        <v>28</v>
      </c>
      <c r="F98" s="232" t="s">
        <v>82</v>
      </c>
      <c r="G98" s="230"/>
      <c r="H98" s="233">
        <v>1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159</v>
      </c>
      <c r="AU98" s="239" t="s">
        <v>84</v>
      </c>
      <c r="AV98" s="14" t="s">
        <v>84</v>
      </c>
      <c r="AW98" s="14" t="s">
        <v>35</v>
      </c>
      <c r="AX98" s="14" t="s">
        <v>82</v>
      </c>
      <c r="AY98" s="239" t="s">
        <v>152</v>
      </c>
    </row>
    <row r="99" s="2" customFormat="1" ht="24.15" customHeight="1">
      <c r="A99" s="40"/>
      <c r="B99" s="41"/>
      <c r="C99" s="205" t="s">
        <v>157</v>
      </c>
      <c r="D99" s="205" t="s">
        <v>153</v>
      </c>
      <c r="E99" s="206" t="s">
        <v>616</v>
      </c>
      <c r="F99" s="207" t="s">
        <v>617</v>
      </c>
      <c r="G99" s="208" t="s">
        <v>167</v>
      </c>
      <c r="H99" s="209">
        <v>1</v>
      </c>
      <c r="I99" s="210"/>
      <c r="J99" s="211">
        <f>ROUND(I99*H99,2)</f>
        <v>0</v>
      </c>
      <c r="K99" s="207" t="s">
        <v>28</v>
      </c>
      <c r="L99" s="46"/>
      <c r="M99" s="212" t="s">
        <v>28</v>
      </c>
      <c r="N99" s="213" t="s">
        <v>45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109</v>
      </c>
      <c r="AT99" s="216" t="s">
        <v>153</v>
      </c>
      <c r="AU99" s="216" t="s">
        <v>84</v>
      </c>
      <c r="AY99" s="19" t="s">
        <v>152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82</v>
      </c>
      <c r="BK99" s="217">
        <f>ROUND(I99*H99,2)</f>
        <v>0</v>
      </c>
      <c r="BL99" s="19" t="s">
        <v>109</v>
      </c>
      <c r="BM99" s="216" t="s">
        <v>618</v>
      </c>
    </row>
    <row r="100" s="13" customFormat="1">
      <c r="A100" s="13"/>
      <c r="B100" s="218"/>
      <c r="C100" s="219"/>
      <c r="D100" s="220" t="s">
        <v>159</v>
      </c>
      <c r="E100" s="221" t="s">
        <v>28</v>
      </c>
      <c r="F100" s="222" t="s">
        <v>615</v>
      </c>
      <c r="G100" s="219"/>
      <c r="H100" s="221" t="s">
        <v>28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159</v>
      </c>
      <c r="AU100" s="228" t="s">
        <v>84</v>
      </c>
      <c r="AV100" s="13" t="s">
        <v>82</v>
      </c>
      <c r="AW100" s="13" t="s">
        <v>35</v>
      </c>
      <c r="AX100" s="13" t="s">
        <v>74</v>
      </c>
      <c r="AY100" s="228" t="s">
        <v>152</v>
      </c>
    </row>
    <row r="101" s="14" customFormat="1">
      <c r="A101" s="14"/>
      <c r="B101" s="229"/>
      <c r="C101" s="230"/>
      <c r="D101" s="220" t="s">
        <v>159</v>
      </c>
      <c r="E101" s="231" t="s">
        <v>28</v>
      </c>
      <c r="F101" s="232" t="s">
        <v>82</v>
      </c>
      <c r="G101" s="230"/>
      <c r="H101" s="233">
        <v>1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159</v>
      </c>
      <c r="AU101" s="239" t="s">
        <v>84</v>
      </c>
      <c r="AV101" s="14" t="s">
        <v>84</v>
      </c>
      <c r="AW101" s="14" t="s">
        <v>35</v>
      </c>
      <c r="AX101" s="14" t="s">
        <v>82</v>
      </c>
      <c r="AY101" s="239" t="s">
        <v>152</v>
      </c>
    </row>
    <row r="102" s="2" customFormat="1" ht="37.8" customHeight="1">
      <c r="A102" s="40"/>
      <c r="B102" s="41"/>
      <c r="C102" s="205" t="s">
        <v>177</v>
      </c>
      <c r="D102" s="205" t="s">
        <v>153</v>
      </c>
      <c r="E102" s="206" t="s">
        <v>619</v>
      </c>
      <c r="F102" s="207" t="s">
        <v>620</v>
      </c>
      <c r="G102" s="208" t="s">
        <v>167</v>
      </c>
      <c r="H102" s="209">
        <v>1</v>
      </c>
      <c r="I102" s="210"/>
      <c r="J102" s="211">
        <f>ROUND(I102*H102,2)</f>
        <v>0</v>
      </c>
      <c r="K102" s="207" t="s">
        <v>28</v>
      </c>
      <c r="L102" s="46"/>
      <c r="M102" s="212" t="s">
        <v>28</v>
      </c>
      <c r="N102" s="213" t="s">
        <v>45</v>
      </c>
      <c r="O102" s="86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109</v>
      </c>
      <c r="AT102" s="216" t="s">
        <v>153</v>
      </c>
      <c r="AU102" s="216" t="s">
        <v>84</v>
      </c>
      <c r="AY102" s="19" t="s">
        <v>152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82</v>
      </c>
      <c r="BK102" s="217">
        <f>ROUND(I102*H102,2)</f>
        <v>0</v>
      </c>
      <c r="BL102" s="19" t="s">
        <v>109</v>
      </c>
      <c r="BM102" s="216" t="s">
        <v>621</v>
      </c>
    </row>
    <row r="103" s="13" customFormat="1">
      <c r="A103" s="13"/>
      <c r="B103" s="218"/>
      <c r="C103" s="219"/>
      <c r="D103" s="220" t="s">
        <v>159</v>
      </c>
      <c r="E103" s="221" t="s">
        <v>28</v>
      </c>
      <c r="F103" s="222" t="s">
        <v>615</v>
      </c>
      <c r="G103" s="219"/>
      <c r="H103" s="221" t="s">
        <v>28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159</v>
      </c>
      <c r="AU103" s="228" t="s">
        <v>84</v>
      </c>
      <c r="AV103" s="13" t="s">
        <v>82</v>
      </c>
      <c r="AW103" s="13" t="s">
        <v>35</v>
      </c>
      <c r="AX103" s="13" t="s">
        <v>74</v>
      </c>
      <c r="AY103" s="228" t="s">
        <v>152</v>
      </c>
    </row>
    <row r="104" s="14" customFormat="1">
      <c r="A104" s="14"/>
      <c r="B104" s="229"/>
      <c r="C104" s="230"/>
      <c r="D104" s="220" t="s">
        <v>159</v>
      </c>
      <c r="E104" s="231" t="s">
        <v>28</v>
      </c>
      <c r="F104" s="232" t="s">
        <v>82</v>
      </c>
      <c r="G104" s="230"/>
      <c r="H104" s="233">
        <v>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159</v>
      </c>
      <c r="AU104" s="239" t="s">
        <v>84</v>
      </c>
      <c r="AV104" s="14" t="s">
        <v>84</v>
      </c>
      <c r="AW104" s="14" t="s">
        <v>35</v>
      </c>
      <c r="AX104" s="14" t="s">
        <v>82</v>
      </c>
      <c r="AY104" s="239" t="s">
        <v>152</v>
      </c>
    </row>
    <row r="105" s="2" customFormat="1" ht="37.8" customHeight="1">
      <c r="A105" s="40"/>
      <c r="B105" s="41"/>
      <c r="C105" s="205" t="s">
        <v>181</v>
      </c>
      <c r="D105" s="205" t="s">
        <v>153</v>
      </c>
      <c r="E105" s="206" t="s">
        <v>622</v>
      </c>
      <c r="F105" s="207" t="s">
        <v>623</v>
      </c>
      <c r="G105" s="208" t="s">
        <v>167</v>
      </c>
      <c r="H105" s="209">
        <v>1</v>
      </c>
      <c r="I105" s="210"/>
      <c r="J105" s="211">
        <f>ROUND(I105*H105,2)</f>
        <v>0</v>
      </c>
      <c r="K105" s="207" t="s">
        <v>28</v>
      </c>
      <c r="L105" s="46"/>
      <c r="M105" s="212" t="s">
        <v>28</v>
      </c>
      <c r="N105" s="213" t="s">
        <v>45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109</v>
      </c>
      <c r="AT105" s="216" t="s">
        <v>153</v>
      </c>
      <c r="AU105" s="216" t="s">
        <v>84</v>
      </c>
      <c r="AY105" s="19" t="s">
        <v>152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82</v>
      </c>
      <c r="BK105" s="217">
        <f>ROUND(I105*H105,2)</f>
        <v>0</v>
      </c>
      <c r="BL105" s="19" t="s">
        <v>109</v>
      </c>
      <c r="BM105" s="216" t="s">
        <v>624</v>
      </c>
    </row>
    <row r="106" s="13" customFormat="1">
      <c r="A106" s="13"/>
      <c r="B106" s="218"/>
      <c r="C106" s="219"/>
      <c r="D106" s="220" t="s">
        <v>159</v>
      </c>
      <c r="E106" s="221" t="s">
        <v>28</v>
      </c>
      <c r="F106" s="222" t="s">
        <v>615</v>
      </c>
      <c r="G106" s="219"/>
      <c r="H106" s="221" t="s">
        <v>28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159</v>
      </c>
      <c r="AU106" s="228" t="s">
        <v>84</v>
      </c>
      <c r="AV106" s="13" t="s">
        <v>82</v>
      </c>
      <c r="AW106" s="13" t="s">
        <v>35</v>
      </c>
      <c r="AX106" s="13" t="s">
        <v>74</v>
      </c>
      <c r="AY106" s="228" t="s">
        <v>152</v>
      </c>
    </row>
    <row r="107" s="14" customFormat="1">
      <c r="A107" s="14"/>
      <c r="B107" s="229"/>
      <c r="C107" s="230"/>
      <c r="D107" s="220" t="s">
        <v>159</v>
      </c>
      <c r="E107" s="231" t="s">
        <v>28</v>
      </c>
      <c r="F107" s="232" t="s">
        <v>82</v>
      </c>
      <c r="G107" s="230"/>
      <c r="H107" s="233">
        <v>1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159</v>
      </c>
      <c r="AU107" s="239" t="s">
        <v>84</v>
      </c>
      <c r="AV107" s="14" t="s">
        <v>84</v>
      </c>
      <c r="AW107" s="14" t="s">
        <v>35</v>
      </c>
      <c r="AX107" s="14" t="s">
        <v>82</v>
      </c>
      <c r="AY107" s="239" t="s">
        <v>152</v>
      </c>
    </row>
    <row r="108" s="2" customFormat="1" ht="16.5" customHeight="1">
      <c r="A108" s="40"/>
      <c r="B108" s="41"/>
      <c r="C108" s="205" t="s">
        <v>187</v>
      </c>
      <c r="D108" s="205" t="s">
        <v>153</v>
      </c>
      <c r="E108" s="206" t="s">
        <v>625</v>
      </c>
      <c r="F108" s="207" t="s">
        <v>626</v>
      </c>
      <c r="G108" s="208" t="s">
        <v>167</v>
      </c>
      <c r="H108" s="209">
        <v>1</v>
      </c>
      <c r="I108" s="210"/>
      <c r="J108" s="211">
        <f>ROUND(I108*H108,2)</f>
        <v>0</v>
      </c>
      <c r="K108" s="207" t="s">
        <v>28</v>
      </c>
      <c r="L108" s="46"/>
      <c r="M108" s="212" t="s">
        <v>28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109</v>
      </c>
      <c r="AT108" s="216" t="s">
        <v>153</v>
      </c>
      <c r="AU108" s="216" t="s">
        <v>84</v>
      </c>
      <c r="AY108" s="19" t="s">
        <v>152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109</v>
      </c>
      <c r="BM108" s="216" t="s">
        <v>627</v>
      </c>
    </row>
    <row r="109" s="13" customFormat="1">
      <c r="A109" s="13"/>
      <c r="B109" s="218"/>
      <c r="C109" s="219"/>
      <c r="D109" s="220" t="s">
        <v>159</v>
      </c>
      <c r="E109" s="221" t="s">
        <v>28</v>
      </c>
      <c r="F109" s="222" t="s">
        <v>615</v>
      </c>
      <c r="G109" s="219"/>
      <c r="H109" s="221" t="s">
        <v>28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159</v>
      </c>
      <c r="AU109" s="228" t="s">
        <v>84</v>
      </c>
      <c r="AV109" s="13" t="s">
        <v>82</v>
      </c>
      <c r="AW109" s="13" t="s">
        <v>35</v>
      </c>
      <c r="AX109" s="13" t="s">
        <v>74</v>
      </c>
      <c r="AY109" s="228" t="s">
        <v>152</v>
      </c>
    </row>
    <row r="110" s="14" customFormat="1">
      <c r="A110" s="14"/>
      <c r="B110" s="229"/>
      <c r="C110" s="230"/>
      <c r="D110" s="220" t="s">
        <v>159</v>
      </c>
      <c r="E110" s="231" t="s">
        <v>28</v>
      </c>
      <c r="F110" s="232" t="s">
        <v>82</v>
      </c>
      <c r="G110" s="230"/>
      <c r="H110" s="233">
        <v>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159</v>
      </c>
      <c r="AU110" s="239" t="s">
        <v>84</v>
      </c>
      <c r="AV110" s="14" t="s">
        <v>84</v>
      </c>
      <c r="AW110" s="14" t="s">
        <v>35</v>
      </c>
      <c r="AX110" s="14" t="s">
        <v>82</v>
      </c>
      <c r="AY110" s="239" t="s">
        <v>152</v>
      </c>
    </row>
    <row r="111" s="2" customFormat="1" ht="16.5" customHeight="1">
      <c r="A111" s="40"/>
      <c r="B111" s="41"/>
      <c r="C111" s="205" t="s">
        <v>104</v>
      </c>
      <c r="D111" s="205" t="s">
        <v>153</v>
      </c>
      <c r="E111" s="206" t="s">
        <v>628</v>
      </c>
      <c r="F111" s="207" t="s">
        <v>629</v>
      </c>
      <c r="G111" s="208" t="s">
        <v>167</v>
      </c>
      <c r="H111" s="209">
        <v>1</v>
      </c>
      <c r="I111" s="210"/>
      <c r="J111" s="211">
        <f>ROUND(I111*H111,2)</f>
        <v>0</v>
      </c>
      <c r="K111" s="207" t="s">
        <v>28</v>
      </c>
      <c r="L111" s="46"/>
      <c r="M111" s="212" t="s">
        <v>28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109</v>
      </c>
      <c r="AT111" s="216" t="s">
        <v>153</v>
      </c>
      <c r="AU111" s="216" t="s">
        <v>84</v>
      </c>
      <c r="AY111" s="19" t="s">
        <v>152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109</v>
      </c>
      <c r="BM111" s="216" t="s">
        <v>630</v>
      </c>
    </row>
    <row r="112" s="13" customFormat="1">
      <c r="A112" s="13"/>
      <c r="B112" s="218"/>
      <c r="C112" s="219"/>
      <c r="D112" s="220" t="s">
        <v>159</v>
      </c>
      <c r="E112" s="221" t="s">
        <v>28</v>
      </c>
      <c r="F112" s="222" t="s">
        <v>615</v>
      </c>
      <c r="G112" s="219"/>
      <c r="H112" s="221" t="s">
        <v>28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159</v>
      </c>
      <c r="AU112" s="228" t="s">
        <v>84</v>
      </c>
      <c r="AV112" s="13" t="s">
        <v>82</v>
      </c>
      <c r="AW112" s="13" t="s">
        <v>35</v>
      </c>
      <c r="AX112" s="13" t="s">
        <v>74</v>
      </c>
      <c r="AY112" s="228" t="s">
        <v>152</v>
      </c>
    </row>
    <row r="113" s="14" customFormat="1">
      <c r="A113" s="14"/>
      <c r="B113" s="229"/>
      <c r="C113" s="230"/>
      <c r="D113" s="220" t="s">
        <v>159</v>
      </c>
      <c r="E113" s="231" t="s">
        <v>28</v>
      </c>
      <c r="F113" s="232" t="s">
        <v>82</v>
      </c>
      <c r="G113" s="230"/>
      <c r="H113" s="233">
        <v>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159</v>
      </c>
      <c r="AU113" s="239" t="s">
        <v>84</v>
      </c>
      <c r="AV113" s="14" t="s">
        <v>84</v>
      </c>
      <c r="AW113" s="14" t="s">
        <v>35</v>
      </c>
      <c r="AX113" s="14" t="s">
        <v>82</v>
      </c>
      <c r="AY113" s="239" t="s">
        <v>152</v>
      </c>
    </row>
    <row r="114" s="2" customFormat="1" ht="16.5" customHeight="1">
      <c r="A114" s="40"/>
      <c r="B114" s="41"/>
      <c r="C114" s="205" t="s">
        <v>150</v>
      </c>
      <c r="D114" s="205" t="s">
        <v>153</v>
      </c>
      <c r="E114" s="206" t="s">
        <v>631</v>
      </c>
      <c r="F114" s="207" t="s">
        <v>632</v>
      </c>
      <c r="G114" s="208" t="s">
        <v>167</v>
      </c>
      <c r="H114" s="209">
        <v>1</v>
      </c>
      <c r="I114" s="210"/>
      <c r="J114" s="211">
        <f>ROUND(I114*H114,2)</f>
        <v>0</v>
      </c>
      <c r="K114" s="207" t="s">
        <v>28</v>
      </c>
      <c r="L114" s="46"/>
      <c r="M114" s="212" t="s">
        <v>28</v>
      </c>
      <c r="N114" s="213" t="s">
        <v>45</v>
      </c>
      <c r="O114" s="86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109</v>
      </c>
      <c r="AT114" s="216" t="s">
        <v>153</v>
      </c>
      <c r="AU114" s="216" t="s">
        <v>84</v>
      </c>
      <c r="AY114" s="19" t="s">
        <v>152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82</v>
      </c>
      <c r="BK114" s="217">
        <f>ROUND(I114*H114,2)</f>
        <v>0</v>
      </c>
      <c r="BL114" s="19" t="s">
        <v>109</v>
      </c>
      <c r="BM114" s="216" t="s">
        <v>633</v>
      </c>
    </row>
    <row r="115" s="13" customFormat="1">
      <c r="A115" s="13"/>
      <c r="B115" s="218"/>
      <c r="C115" s="219"/>
      <c r="D115" s="220" t="s">
        <v>159</v>
      </c>
      <c r="E115" s="221" t="s">
        <v>28</v>
      </c>
      <c r="F115" s="222" t="s">
        <v>615</v>
      </c>
      <c r="G115" s="219"/>
      <c r="H115" s="221" t="s">
        <v>28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159</v>
      </c>
      <c r="AU115" s="228" t="s">
        <v>84</v>
      </c>
      <c r="AV115" s="13" t="s">
        <v>82</v>
      </c>
      <c r="AW115" s="13" t="s">
        <v>35</v>
      </c>
      <c r="AX115" s="13" t="s">
        <v>74</v>
      </c>
      <c r="AY115" s="228" t="s">
        <v>152</v>
      </c>
    </row>
    <row r="116" s="14" customFormat="1">
      <c r="A116" s="14"/>
      <c r="B116" s="229"/>
      <c r="C116" s="230"/>
      <c r="D116" s="220" t="s">
        <v>159</v>
      </c>
      <c r="E116" s="231" t="s">
        <v>28</v>
      </c>
      <c r="F116" s="232" t="s">
        <v>82</v>
      </c>
      <c r="G116" s="230"/>
      <c r="H116" s="233">
        <v>1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159</v>
      </c>
      <c r="AU116" s="239" t="s">
        <v>84</v>
      </c>
      <c r="AV116" s="14" t="s">
        <v>84</v>
      </c>
      <c r="AW116" s="14" t="s">
        <v>35</v>
      </c>
      <c r="AX116" s="14" t="s">
        <v>82</v>
      </c>
      <c r="AY116" s="239" t="s">
        <v>152</v>
      </c>
    </row>
    <row r="117" s="2" customFormat="1" ht="16.5" customHeight="1">
      <c r="A117" s="40"/>
      <c r="B117" s="41"/>
      <c r="C117" s="205" t="s">
        <v>204</v>
      </c>
      <c r="D117" s="205" t="s">
        <v>153</v>
      </c>
      <c r="E117" s="206" t="s">
        <v>634</v>
      </c>
      <c r="F117" s="207" t="s">
        <v>635</v>
      </c>
      <c r="G117" s="208" t="s">
        <v>167</v>
      </c>
      <c r="H117" s="209">
        <v>1</v>
      </c>
      <c r="I117" s="210"/>
      <c r="J117" s="211">
        <f>ROUND(I117*H117,2)</f>
        <v>0</v>
      </c>
      <c r="K117" s="207" t="s">
        <v>28</v>
      </c>
      <c r="L117" s="46"/>
      <c r="M117" s="212" t="s">
        <v>28</v>
      </c>
      <c r="N117" s="213" t="s">
        <v>45</v>
      </c>
      <c r="O117" s="86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6" t="s">
        <v>109</v>
      </c>
      <c r="AT117" s="216" t="s">
        <v>153</v>
      </c>
      <c r="AU117" s="216" t="s">
        <v>84</v>
      </c>
      <c r="AY117" s="19" t="s">
        <v>152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9" t="s">
        <v>82</v>
      </c>
      <c r="BK117" s="217">
        <f>ROUND(I117*H117,2)</f>
        <v>0</v>
      </c>
      <c r="BL117" s="19" t="s">
        <v>109</v>
      </c>
      <c r="BM117" s="216" t="s">
        <v>636</v>
      </c>
    </row>
    <row r="118" s="13" customFormat="1">
      <c r="A118" s="13"/>
      <c r="B118" s="218"/>
      <c r="C118" s="219"/>
      <c r="D118" s="220" t="s">
        <v>159</v>
      </c>
      <c r="E118" s="221" t="s">
        <v>28</v>
      </c>
      <c r="F118" s="222" t="s">
        <v>615</v>
      </c>
      <c r="G118" s="219"/>
      <c r="H118" s="221" t="s">
        <v>28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159</v>
      </c>
      <c r="AU118" s="228" t="s">
        <v>84</v>
      </c>
      <c r="AV118" s="13" t="s">
        <v>82</v>
      </c>
      <c r="AW118" s="13" t="s">
        <v>35</v>
      </c>
      <c r="AX118" s="13" t="s">
        <v>74</v>
      </c>
      <c r="AY118" s="228" t="s">
        <v>152</v>
      </c>
    </row>
    <row r="119" s="14" customFormat="1">
      <c r="A119" s="14"/>
      <c r="B119" s="229"/>
      <c r="C119" s="230"/>
      <c r="D119" s="220" t="s">
        <v>159</v>
      </c>
      <c r="E119" s="231" t="s">
        <v>28</v>
      </c>
      <c r="F119" s="232" t="s">
        <v>82</v>
      </c>
      <c r="G119" s="230"/>
      <c r="H119" s="233">
        <v>1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159</v>
      </c>
      <c r="AU119" s="239" t="s">
        <v>84</v>
      </c>
      <c r="AV119" s="14" t="s">
        <v>84</v>
      </c>
      <c r="AW119" s="14" t="s">
        <v>35</v>
      </c>
      <c r="AX119" s="14" t="s">
        <v>82</v>
      </c>
      <c r="AY119" s="239" t="s">
        <v>152</v>
      </c>
    </row>
    <row r="120" s="2" customFormat="1" ht="55.5" customHeight="1">
      <c r="A120" s="40"/>
      <c r="B120" s="41"/>
      <c r="C120" s="205" t="s">
        <v>213</v>
      </c>
      <c r="D120" s="205" t="s">
        <v>153</v>
      </c>
      <c r="E120" s="206" t="s">
        <v>637</v>
      </c>
      <c r="F120" s="207" t="s">
        <v>638</v>
      </c>
      <c r="G120" s="208" t="s">
        <v>172</v>
      </c>
      <c r="H120" s="209">
        <v>3</v>
      </c>
      <c r="I120" s="210"/>
      <c r="J120" s="211">
        <f>ROUND(I120*H120,2)</f>
        <v>0</v>
      </c>
      <c r="K120" s="207" t="s">
        <v>28</v>
      </c>
      <c r="L120" s="46"/>
      <c r="M120" s="212" t="s">
        <v>28</v>
      </c>
      <c r="N120" s="213" t="s">
        <v>45</v>
      </c>
      <c r="O120" s="86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6" t="s">
        <v>109</v>
      </c>
      <c r="AT120" s="216" t="s">
        <v>153</v>
      </c>
      <c r="AU120" s="216" t="s">
        <v>84</v>
      </c>
      <c r="AY120" s="19" t="s">
        <v>152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9" t="s">
        <v>82</v>
      </c>
      <c r="BK120" s="217">
        <f>ROUND(I120*H120,2)</f>
        <v>0</v>
      </c>
      <c r="BL120" s="19" t="s">
        <v>109</v>
      </c>
      <c r="BM120" s="216" t="s">
        <v>639</v>
      </c>
    </row>
    <row r="121" s="13" customFormat="1">
      <c r="A121" s="13"/>
      <c r="B121" s="218"/>
      <c r="C121" s="219"/>
      <c r="D121" s="220" t="s">
        <v>159</v>
      </c>
      <c r="E121" s="221" t="s">
        <v>28</v>
      </c>
      <c r="F121" s="222" t="s">
        <v>640</v>
      </c>
      <c r="G121" s="219"/>
      <c r="H121" s="221" t="s">
        <v>28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159</v>
      </c>
      <c r="AU121" s="228" t="s">
        <v>84</v>
      </c>
      <c r="AV121" s="13" t="s">
        <v>82</v>
      </c>
      <c r="AW121" s="13" t="s">
        <v>35</v>
      </c>
      <c r="AX121" s="13" t="s">
        <v>74</v>
      </c>
      <c r="AY121" s="228" t="s">
        <v>152</v>
      </c>
    </row>
    <row r="122" s="14" customFormat="1">
      <c r="A122" s="14"/>
      <c r="B122" s="229"/>
      <c r="C122" s="230"/>
      <c r="D122" s="220" t="s">
        <v>159</v>
      </c>
      <c r="E122" s="231" t="s">
        <v>28</v>
      </c>
      <c r="F122" s="232" t="s">
        <v>169</v>
      </c>
      <c r="G122" s="230"/>
      <c r="H122" s="233">
        <v>3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159</v>
      </c>
      <c r="AU122" s="239" t="s">
        <v>84</v>
      </c>
      <c r="AV122" s="14" t="s">
        <v>84</v>
      </c>
      <c r="AW122" s="14" t="s">
        <v>35</v>
      </c>
      <c r="AX122" s="14" t="s">
        <v>82</v>
      </c>
      <c r="AY122" s="239" t="s">
        <v>152</v>
      </c>
    </row>
    <row r="123" s="2" customFormat="1" ht="55.5" customHeight="1">
      <c r="A123" s="40"/>
      <c r="B123" s="41"/>
      <c r="C123" s="205" t="s">
        <v>8</v>
      </c>
      <c r="D123" s="205" t="s">
        <v>153</v>
      </c>
      <c r="E123" s="206" t="s">
        <v>641</v>
      </c>
      <c r="F123" s="207" t="s">
        <v>638</v>
      </c>
      <c r="G123" s="208" t="s">
        <v>172</v>
      </c>
      <c r="H123" s="209">
        <v>3</v>
      </c>
      <c r="I123" s="210"/>
      <c r="J123" s="211">
        <f>ROUND(I123*H123,2)</f>
        <v>0</v>
      </c>
      <c r="K123" s="207" t="s">
        <v>28</v>
      </c>
      <c r="L123" s="46"/>
      <c r="M123" s="212" t="s">
        <v>28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109</v>
      </c>
      <c r="AT123" s="216" t="s">
        <v>153</v>
      </c>
      <c r="AU123" s="216" t="s">
        <v>84</v>
      </c>
      <c r="AY123" s="19" t="s">
        <v>152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109</v>
      </c>
      <c r="BM123" s="216" t="s">
        <v>642</v>
      </c>
    </row>
    <row r="124" s="13" customFormat="1">
      <c r="A124" s="13"/>
      <c r="B124" s="218"/>
      <c r="C124" s="219"/>
      <c r="D124" s="220" t="s">
        <v>159</v>
      </c>
      <c r="E124" s="221" t="s">
        <v>28</v>
      </c>
      <c r="F124" s="222" t="s">
        <v>640</v>
      </c>
      <c r="G124" s="219"/>
      <c r="H124" s="221" t="s">
        <v>28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159</v>
      </c>
      <c r="AU124" s="228" t="s">
        <v>84</v>
      </c>
      <c r="AV124" s="13" t="s">
        <v>82</v>
      </c>
      <c r="AW124" s="13" t="s">
        <v>35</v>
      </c>
      <c r="AX124" s="13" t="s">
        <v>74</v>
      </c>
      <c r="AY124" s="228" t="s">
        <v>152</v>
      </c>
    </row>
    <row r="125" s="14" customFormat="1">
      <c r="A125" s="14"/>
      <c r="B125" s="229"/>
      <c r="C125" s="230"/>
      <c r="D125" s="220" t="s">
        <v>159</v>
      </c>
      <c r="E125" s="231" t="s">
        <v>28</v>
      </c>
      <c r="F125" s="232" t="s">
        <v>169</v>
      </c>
      <c r="G125" s="230"/>
      <c r="H125" s="233">
        <v>3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159</v>
      </c>
      <c r="AU125" s="239" t="s">
        <v>84</v>
      </c>
      <c r="AV125" s="14" t="s">
        <v>84</v>
      </c>
      <c r="AW125" s="14" t="s">
        <v>35</v>
      </c>
      <c r="AX125" s="14" t="s">
        <v>82</v>
      </c>
      <c r="AY125" s="239" t="s">
        <v>152</v>
      </c>
    </row>
    <row r="126" s="2" customFormat="1" ht="16.5" customHeight="1">
      <c r="A126" s="40"/>
      <c r="B126" s="41"/>
      <c r="C126" s="205" t="s">
        <v>225</v>
      </c>
      <c r="D126" s="205" t="s">
        <v>153</v>
      </c>
      <c r="E126" s="206" t="s">
        <v>643</v>
      </c>
      <c r="F126" s="207" t="s">
        <v>644</v>
      </c>
      <c r="G126" s="208" t="s">
        <v>216</v>
      </c>
      <c r="H126" s="209">
        <v>25</v>
      </c>
      <c r="I126" s="210"/>
      <c r="J126" s="211">
        <f>ROUND(I126*H126,2)</f>
        <v>0</v>
      </c>
      <c r="K126" s="207" t="s">
        <v>28</v>
      </c>
      <c r="L126" s="46"/>
      <c r="M126" s="212" t="s">
        <v>28</v>
      </c>
      <c r="N126" s="213" t="s">
        <v>45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109</v>
      </c>
      <c r="AT126" s="216" t="s">
        <v>153</v>
      </c>
      <c r="AU126" s="216" t="s">
        <v>84</v>
      </c>
      <c r="AY126" s="19" t="s">
        <v>152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82</v>
      </c>
      <c r="BK126" s="217">
        <f>ROUND(I126*H126,2)</f>
        <v>0</v>
      </c>
      <c r="BL126" s="19" t="s">
        <v>109</v>
      </c>
      <c r="BM126" s="216" t="s">
        <v>645</v>
      </c>
    </row>
    <row r="127" s="13" customFormat="1">
      <c r="A127" s="13"/>
      <c r="B127" s="218"/>
      <c r="C127" s="219"/>
      <c r="D127" s="220" t="s">
        <v>159</v>
      </c>
      <c r="E127" s="221" t="s">
        <v>28</v>
      </c>
      <c r="F127" s="222" t="s">
        <v>646</v>
      </c>
      <c r="G127" s="219"/>
      <c r="H127" s="221" t="s">
        <v>28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159</v>
      </c>
      <c r="AU127" s="228" t="s">
        <v>84</v>
      </c>
      <c r="AV127" s="13" t="s">
        <v>82</v>
      </c>
      <c r="AW127" s="13" t="s">
        <v>35</v>
      </c>
      <c r="AX127" s="13" t="s">
        <v>74</v>
      </c>
      <c r="AY127" s="228" t="s">
        <v>152</v>
      </c>
    </row>
    <row r="128" s="14" customFormat="1">
      <c r="A128" s="14"/>
      <c r="B128" s="229"/>
      <c r="C128" s="230"/>
      <c r="D128" s="220" t="s">
        <v>159</v>
      </c>
      <c r="E128" s="231" t="s">
        <v>28</v>
      </c>
      <c r="F128" s="232" t="s">
        <v>280</v>
      </c>
      <c r="G128" s="230"/>
      <c r="H128" s="233">
        <v>25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159</v>
      </c>
      <c r="AU128" s="239" t="s">
        <v>84</v>
      </c>
      <c r="AV128" s="14" t="s">
        <v>84</v>
      </c>
      <c r="AW128" s="14" t="s">
        <v>35</v>
      </c>
      <c r="AX128" s="14" t="s">
        <v>82</v>
      </c>
      <c r="AY128" s="239" t="s">
        <v>152</v>
      </c>
    </row>
    <row r="129" s="2" customFormat="1" ht="16.5" customHeight="1">
      <c r="A129" s="40"/>
      <c r="B129" s="41"/>
      <c r="C129" s="205" t="s">
        <v>230</v>
      </c>
      <c r="D129" s="205" t="s">
        <v>153</v>
      </c>
      <c r="E129" s="206" t="s">
        <v>647</v>
      </c>
      <c r="F129" s="207" t="s">
        <v>648</v>
      </c>
      <c r="G129" s="208" t="s">
        <v>216</v>
      </c>
      <c r="H129" s="209">
        <v>25</v>
      </c>
      <c r="I129" s="210"/>
      <c r="J129" s="211">
        <f>ROUND(I129*H129,2)</f>
        <v>0</v>
      </c>
      <c r="K129" s="207" t="s">
        <v>28</v>
      </c>
      <c r="L129" s="46"/>
      <c r="M129" s="212" t="s">
        <v>28</v>
      </c>
      <c r="N129" s="213" t="s">
        <v>45</v>
      </c>
      <c r="O129" s="8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6" t="s">
        <v>109</v>
      </c>
      <c r="AT129" s="216" t="s">
        <v>153</v>
      </c>
      <c r="AU129" s="216" t="s">
        <v>84</v>
      </c>
      <c r="AY129" s="19" t="s">
        <v>152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9" t="s">
        <v>82</v>
      </c>
      <c r="BK129" s="217">
        <f>ROUND(I129*H129,2)</f>
        <v>0</v>
      </c>
      <c r="BL129" s="19" t="s">
        <v>109</v>
      </c>
      <c r="BM129" s="216" t="s">
        <v>649</v>
      </c>
    </row>
    <row r="130" s="13" customFormat="1">
      <c r="A130" s="13"/>
      <c r="B130" s="218"/>
      <c r="C130" s="219"/>
      <c r="D130" s="220" t="s">
        <v>159</v>
      </c>
      <c r="E130" s="221" t="s">
        <v>28</v>
      </c>
      <c r="F130" s="222" t="s">
        <v>646</v>
      </c>
      <c r="G130" s="219"/>
      <c r="H130" s="221" t="s">
        <v>28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159</v>
      </c>
      <c r="AU130" s="228" t="s">
        <v>84</v>
      </c>
      <c r="AV130" s="13" t="s">
        <v>82</v>
      </c>
      <c r="AW130" s="13" t="s">
        <v>35</v>
      </c>
      <c r="AX130" s="13" t="s">
        <v>74</v>
      </c>
      <c r="AY130" s="228" t="s">
        <v>152</v>
      </c>
    </row>
    <row r="131" s="14" customFormat="1">
      <c r="A131" s="14"/>
      <c r="B131" s="229"/>
      <c r="C131" s="230"/>
      <c r="D131" s="220" t="s">
        <v>159</v>
      </c>
      <c r="E131" s="231" t="s">
        <v>28</v>
      </c>
      <c r="F131" s="232" t="s">
        <v>280</v>
      </c>
      <c r="G131" s="230"/>
      <c r="H131" s="233">
        <v>25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159</v>
      </c>
      <c r="AU131" s="239" t="s">
        <v>84</v>
      </c>
      <c r="AV131" s="14" t="s">
        <v>84</v>
      </c>
      <c r="AW131" s="14" t="s">
        <v>35</v>
      </c>
      <c r="AX131" s="14" t="s">
        <v>82</v>
      </c>
      <c r="AY131" s="239" t="s">
        <v>152</v>
      </c>
    </row>
    <row r="132" s="2" customFormat="1" ht="16.5" customHeight="1">
      <c r="A132" s="40"/>
      <c r="B132" s="41"/>
      <c r="C132" s="205" t="s">
        <v>234</v>
      </c>
      <c r="D132" s="205" t="s">
        <v>153</v>
      </c>
      <c r="E132" s="206" t="s">
        <v>650</v>
      </c>
      <c r="F132" s="207" t="s">
        <v>651</v>
      </c>
      <c r="G132" s="208" t="s">
        <v>216</v>
      </c>
      <c r="H132" s="209">
        <v>70</v>
      </c>
      <c r="I132" s="210"/>
      <c r="J132" s="211">
        <f>ROUND(I132*H132,2)</f>
        <v>0</v>
      </c>
      <c r="K132" s="207" t="s">
        <v>28</v>
      </c>
      <c r="L132" s="46"/>
      <c r="M132" s="212" t="s">
        <v>28</v>
      </c>
      <c r="N132" s="213" t="s">
        <v>45</v>
      </c>
      <c r="O132" s="8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109</v>
      </c>
      <c r="AT132" s="216" t="s">
        <v>153</v>
      </c>
      <c r="AU132" s="216" t="s">
        <v>84</v>
      </c>
      <c r="AY132" s="19" t="s">
        <v>152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9" t="s">
        <v>82</v>
      </c>
      <c r="BK132" s="217">
        <f>ROUND(I132*H132,2)</f>
        <v>0</v>
      </c>
      <c r="BL132" s="19" t="s">
        <v>109</v>
      </c>
      <c r="BM132" s="216" t="s">
        <v>652</v>
      </c>
    </row>
    <row r="133" s="13" customFormat="1">
      <c r="A133" s="13"/>
      <c r="B133" s="218"/>
      <c r="C133" s="219"/>
      <c r="D133" s="220" t="s">
        <v>159</v>
      </c>
      <c r="E133" s="221" t="s">
        <v>28</v>
      </c>
      <c r="F133" s="222" t="s">
        <v>646</v>
      </c>
      <c r="G133" s="219"/>
      <c r="H133" s="221" t="s">
        <v>28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159</v>
      </c>
      <c r="AU133" s="228" t="s">
        <v>84</v>
      </c>
      <c r="AV133" s="13" t="s">
        <v>82</v>
      </c>
      <c r="AW133" s="13" t="s">
        <v>35</v>
      </c>
      <c r="AX133" s="13" t="s">
        <v>74</v>
      </c>
      <c r="AY133" s="228" t="s">
        <v>152</v>
      </c>
    </row>
    <row r="134" s="14" customFormat="1">
      <c r="A134" s="14"/>
      <c r="B134" s="229"/>
      <c r="C134" s="230"/>
      <c r="D134" s="220" t="s">
        <v>159</v>
      </c>
      <c r="E134" s="231" t="s">
        <v>28</v>
      </c>
      <c r="F134" s="232" t="s">
        <v>653</v>
      </c>
      <c r="G134" s="230"/>
      <c r="H134" s="233">
        <v>70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159</v>
      </c>
      <c r="AU134" s="239" t="s">
        <v>84</v>
      </c>
      <c r="AV134" s="14" t="s">
        <v>84</v>
      </c>
      <c r="AW134" s="14" t="s">
        <v>35</v>
      </c>
      <c r="AX134" s="14" t="s">
        <v>82</v>
      </c>
      <c r="AY134" s="239" t="s">
        <v>152</v>
      </c>
    </row>
    <row r="135" s="2" customFormat="1" ht="16.5" customHeight="1">
      <c r="A135" s="40"/>
      <c r="B135" s="41"/>
      <c r="C135" s="205" t="s">
        <v>109</v>
      </c>
      <c r="D135" s="205" t="s">
        <v>153</v>
      </c>
      <c r="E135" s="206" t="s">
        <v>654</v>
      </c>
      <c r="F135" s="207" t="s">
        <v>655</v>
      </c>
      <c r="G135" s="208" t="s">
        <v>216</v>
      </c>
      <c r="H135" s="209">
        <v>70</v>
      </c>
      <c r="I135" s="210"/>
      <c r="J135" s="211">
        <f>ROUND(I135*H135,2)</f>
        <v>0</v>
      </c>
      <c r="K135" s="207" t="s">
        <v>28</v>
      </c>
      <c r="L135" s="46"/>
      <c r="M135" s="212" t="s">
        <v>28</v>
      </c>
      <c r="N135" s="213" t="s">
        <v>45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109</v>
      </c>
      <c r="AT135" s="216" t="s">
        <v>153</v>
      </c>
      <c r="AU135" s="216" t="s">
        <v>84</v>
      </c>
      <c r="AY135" s="19" t="s">
        <v>152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9" t="s">
        <v>82</v>
      </c>
      <c r="BK135" s="217">
        <f>ROUND(I135*H135,2)</f>
        <v>0</v>
      </c>
      <c r="BL135" s="19" t="s">
        <v>109</v>
      </c>
      <c r="BM135" s="216" t="s">
        <v>656</v>
      </c>
    </row>
    <row r="136" s="13" customFormat="1">
      <c r="A136" s="13"/>
      <c r="B136" s="218"/>
      <c r="C136" s="219"/>
      <c r="D136" s="220" t="s">
        <v>159</v>
      </c>
      <c r="E136" s="221" t="s">
        <v>28</v>
      </c>
      <c r="F136" s="222" t="s">
        <v>646</v>
      </c>
      <c r="G136" s="219"/>
      <c r="H136" s="221" t="s">
        <v>28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159</v>
      </c>
      <c r="AU136" s="228" t="s">
        <v>84</v>
      </c>
      <c r="AV136" s="13" t="s">
        <v>82</v>
      </c>
      <c r="AW136" s="13" t="s">
        <v>35</v>
      </c>
      <c r="AX136" s="13" t="s">
        <v>74</v>
      </c>
      <c r="AY136" s="228" t="s">
        <v>152</v>
      </c>
    </row>
    <row r="137" s="14" customFormat="1">
      <c r="A137" s="14"/>
      <c r="B137" s="229"/>
      <c r="C137" s="230"/>
      <c r="D137" s="220" t="s">
        <v>159</v>
      </c>
      <c r="E137" s="231" t="s">
        <v>28</v>
      </c>
      <c r="F137" s="232" t="s">
        <v>653</v>
      </c>
      <c r="G137" s="230"/>
      <c r="H137" s="233">
        <v>70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159</v>
      </c>
      <c r="AU137" s="239" t="s">
        <v>84</v>
      </c>
      <c r="AV137" s="14" t="s">
        <v>84</v>
      </c>
      <c r="AW137" s="14" t="s">
        <v>35</v>
      </c>
      <c r="AX137" s="14" t="s">
        <v>82</v>
      </c>
      <c r="AY137" s="239" t="s">
        <v>152</v>
      </c>
    </row>
    <row r="138" s="2" customFormat="1" ht="21.75" customHeight="1">
      <c r="A138" s="40"/>
      <c r="B138" s="41"/>
      <c r="C138" s="205" t="s">
        <v>241</v>
      </c>
      <c r="D138" s="205" t="s">
        <v>153</v>
      </c>
      <c r="E138" s="206" t="s">
        <v>657</v>
      </c>
      <c r="F138" s="207" t="s">
        <v>658</v>
      </c>
      <c r="G138" s="208" t="s">
        <v>216</v>
      </c>
      <c r="H138" s="209">
        <v>9</v>
      </c>
      <c r="I138" s="210"/>
      <c r="J138" s="211">
        <f>ROUND(I138*H138,2)</f>
        <v>0</v>
      </c>
      <c r="K138" s="207" t="s">
        <v>28</v>
      </c>
      <c r="L138" s="46"/>
      <c r="M138" s="212" t="s">
        <v>28</v>
      </c>
      <c r="N138" s="213" t="s">
        <v>45</v>
      </c>
      <c r="O138" s="86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6" t="s">
        <v>109</v>
      </c>
      <c r="AT138" s="216" t="s">
        <v>153</v>
      </c>
      <c r="AU138" s="216" t="s">
        <v>84</v>
      </c>
      <c r="AY138" s="19" t="s">
        <v>152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9" t="s">
        <v>82</v>
      </c>
      <c r="BK138" s="217">
        <f>ROUND(I138*H138,2)</f>
        <v>0</v>
      </c>
      <c r="BL138" s="19" t="s">
        <v>109</v>
      </c>
      <c r="BM138" s="216" t="s">
        <v>659</v>
      </c>
    </row>
    <row r="139" s="13" customFormat="1">
      <c r="A139" s="13"/>
      <c r="B139" s="218"/>
      <c r="C139" s="219"/>
      <c r="D139" s="220" t="s">
        <v>159</v>
      </c>
      <c r="E139" s="221" t="s">
        <v>28</v>
      </c>
      <c r="F139" s="222" t="s">
        <v>646</v>
      </c>
      <c r="G139" s="219"/>
      <c r="H139" s="221" t="s">
        <v>28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159</v>
      </c>
      <c r="AU139" s="228" t="s">
        <v>84</v>
      </c>
      <c r="AV139" s="13" t="s">
        <v>82</v>
      </c>
      <c r="AW139" s="13" t="s">
        <v>35</v>
      </c>
      <c r="AX139" s="13" t="s">
        <v>74</v>
      </c>
      <c r="AY139" s="228" t="s">
        <v>152</v>
      </c>
    </row>
    <row r="140" s="14" customFormat="1">
      <c r="A140" s="14"/>
      <c r="B140" s="229"/>
      <c r="C140" s="230"/>
      <c r="D140" s="220" t="s">
        <v>159</v>
      </c>
      <c r="E140" s="231" t="s">
        <v>28</v>
      </c>
      <c r="F140" s="232" t="s">
        <v>150</v>
      </c>
      <c r="G140" s="230"/>
      <c r="H140" s="233">
        <v>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159</v>
      </c>
      <c r="AU140" s="239" t="s">
        <v>84</v>
      </c>
      <c r="AV140" s="14" t="s">
        <v>84</v>
      </c>
      <c r="AW140" s="14" t="s">
        <v>35</v>
      </c>
      <c r="AX140" s="14" t="s">
        <v>82</v>
      </c>
      <c r="AY140" s="239" t="s">
        <v>152</v>
      </c>
    </row>
    <row r="141" s="2" customFormat="1" ht="21.75" customHeight="1">
      <c r="A141" s="40"/>
      <c r="B141" s="41"/>
      <c r="C141" s="205" t="s">
        <v>245</v>
      </c>
      <c r="D141" s="205" t="s">
        <v>153</v>
      </c>
      <c r="E141" s="206" t="s">
        <v>660</v>
      </c>
      <c r="F141" s="207" t="s">
        <v>661</v>
      </c>
      <c r="G141" s="208" t="s">
        <v>216</v>
      </c>
      <c r="H141" s="209">
        <v>9</v>
      </c>
      <c r="I141" s="210"/>
      <c r="J141" s="211">
        <f>ROUND(I141*H141,2)</f>
        <v>0</v>
      </c>
      <c r="K141" s="207" t="s">
        <v>28</v>
      </c>
      <c r="L141" s="46"/>
      <c r="M141" s="212" t="s">
        <v>28</v>
      </c>
      <c r="N141" s="213" t="s">
        <v>45</v>
      </c>
      <c r="O141" s="86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6" t="s">
        <v>109</v>
      </c>
      <c r="AT141" s="216" t="s">
        <v>153</v>
      </c>
      <c r="AU141" s="216" t="s">
        <v>84</v>
      </c>
      <c r="AY141" s="19" t="s">
        <v>152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9" t="s">
        <v>82</v>
      </c>
      <c r="BK141" s="217">
        <f>ROUND(I141*H141,2)</f>
        <v>0</v>
      </c>
      <c r="BL141" s="19" t="s">
        <v>109</v>
      </c>
      <c r="BM141" s="216" t="s">
        <v>662</v>
      </c>
    </row>
    <row r="142" s="13" customFormat="1">
      <c r="A142" s="13"/>
      <c r="B142" s="218"/>
      <c r="C142" s="219"/>
      <c r="D142" s="220" t="s">
        <v>159</v>
      </c>
      <c r="E142" s="221" t="s">
        <v>28</v>
      </c>
      <c r="F142" s="222" t="s">
        <v>646</v>
      </c>
      <c r="G142" s="219"/>
      <c r="H142" s="221" t="s">
        <v>28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159</v>
      </c>
      <c r="AU142" s="228" t="s">
        <v>84</v>
      </c>
      <c r="AV142" s="13" t="s">
        <v>82</v>
      </c>
      <c r="AW142" s="13" t="s">
        <v>35</v>
      </c>
      <c r="AX142" s="13" t="s">
        <v>74</v>
      </c>
      <c r="AY142" s="228" t="s">
        <v>152</v>
      </c>
    </row>
    <row r="143" s="14" customFormat="1">
      <c r="A143" s="14"/>
      <c r="B143" s="229"/>
      <c r="C143" s="230"/>
      <c r="D143" s="220" t="s">
        <v>159</v>
      </c>
      <c r="E143" s="231" t="s">
        <v>28</v>
      </c>
      <c r="F143" s="232" t="s">
        <v>150</v>
      </c>
      <c r="G143" s="230"/>
      <c r="H143" s="233">
        <v>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159</v>
      </c>
      <c r="AU143" s="239" t="s">
        <v>84</v>
      </c>
      <c r="AV143" s="14" t="s">
        <v>84</v>
      </c>
      <c r="AW143" s="14" t="s">
        <v>35</v>
      </c>
      <c r="AX143" s="14" t="s">
        <v>82</v>
      </c>
      <c r="AY143" s="239" t="s">
        <v>152</v>
      </c>
    </row>
    <row r="144" s="2" customFormat="1" ht="49.05" customHeight="1">
      <c r="A144" s="40"/>
      <c r="B144" s="41"/>
      <c r="C144" s="205" t="s">
        <v>249</v>
      </c>
      <c r="D144" s="205" t="s">
        <v>153</v>
      </c>
      <c r="E144" s="206" t="s">
        <v>663</v>
      </c>
      <c r="F144" s="207" t="s">
        <v>664</v>
      </c>
      <c r="G144" s="208" t="s">
        <v>216</v>
      </c>
      <c r="H144" s="209">
        <v>72</v>
      </c>
      <c r="I144" s="210"/>
      <c r="J144" s="211">
        <f>ROUND(I144*H144,2)</f>
        <v>0</v>
      </c>
      <c r="K144" s="207" t="s">
        <v>28</v>
      </c>
      <c r="L144" s="46"/>
      <c r="M144" s="212" t="s">
        <v>28</v>
      </c>
      <c r="N144" s="213" t="s">
        <v>45</v>
      </c>
      <c r="O144" s="8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109</v>
      </c>
      <c r="AT144" s="216" t="s">
        <v>153</v>
      </c>
      <c r="AU144" s="216" t="s">
        <v>84</v>
      </c>
      <c r="AY144" s="19" t="s">
        <v>152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9" t="s">
        <v>82</v>
      </c>
      <c r="BK144" s="217">
        <f>ROUND(I144*H144,2)</f>
        <v>0</v>
      </c>
      <c r="BL144" s="19" t="s">
        <v>109</v>
      </c>
      <c r="BM144" s="216" t="s">
        <v>665</v>
      </c>
    </row>
    <row r="145" s="13" customFormat="1">
      <c r="A145" s="13"/>
      <c r="B145" s="218"/>
      <c r="C145" s="219"/>
      <c r="D145" s="220" t="s">
        <v>159</v>
      </c>
      <c r="E145" s="221" t="s">
        <v>28</v>
      </c>
      <c r="F145" s="222" t="s">
        <v>646</v>
      </c>
      <c r="G145" s="219"/>
      <c r="H145" s="221" t="s">
        <v>28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159</v>
      </c>
      <c r="AU145" s="228" t="s">
        <v>84</v>
      </c>
      <c r="AV145" s="13" t="s">
        <v>82</v>
      </c>
      <c r="AW145" s="13" t="s">
        <v>35</v>
      </c>
      <c r="AX145" s="13" t="s">
        <v>74</v>
      </c>
      <c r="AY145" s="228" t="s">
        <v>152</v>
      </c>
    </row>
    <row r="146" s="14" customFormat="1">
      <c r="A146" s="14"/>
      <c r="B146" s="229"/>
      <c r="C146" s="230"/>
      <c r="D146" s="220" t="s">
        <v>159</v>
      </c>
      <c r="E146" s="231" t="s">
        <v>28</v>
      </c>
      <c r="F146" s="232" t="s">
        <v>666</v>
      </c>
      <c r="G146" s="230"/>
      <c r="H146" s="233">
        <v>72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9" t="s">
        <v>159</v>
      </c>
      <c r="AU146" s="239" t="s">
        <v>84</v>
      </c>
      <c r="AV146" s="14" t="s">
        <v>84</v>
      </c>
      <c r="AW146" s="14" t="s">
        <v>35</v>
      </c>
      <c r="AX146" s="14" t="s">
        <v>82</v>
      </c>
      <c r="AY146" s="239" t="s">
        <v>152</v>
      </c>
    </row>
    <row r="147" s="2" customFormat="1" ht="16.5" customHeight="1">
      <c r="A147" s="40"/>
      <c r="B147" s="41"/>
      <c r="C147" s="205" t="s">
        <v>256</v>
      </c>
      <c r="D147" s="205" t="s">
        <v>153</v>
      </c>
      <c r="E147" s="206" t="s">
        <v>667</v>
      </c>
      <c r="F147" s="207" t="s">
        <v>668</v>
      </c>
      <c r="G147" s="208" t="s">
        <v>172</v>
      </c>
      <c r="H147" s="209">
        <v>1</v>
      </c>
      <c r="I147" s="210"/>
      <c r="J147" s="211">
        <f>ROUND(I147*H147,2)</f>
        <v>0</v>
      </c>
      <c r="K147" s="207" t="s">
        <v>28</v>
      </c>
      <c r="L147" s="46"/>
      <c r="M147" s="212" t="s">
        <v>28</v>
      </c>
      <c r="N147" s="213" t="s">
        <v>45</v>
      </c>
      <c r="O147" s="8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109</v>
      </c>
      <c r="AT147" s="216" t="s">
        <v>153</v>
      </c>
      <c r="AU147" s="216" t="s">
        <v>84</v>
      </c>
      <c r="AY147" s="19" t="s">
        <v>152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82</v>
      </c>
      <c r="BK147" s="217">
        <f>ROUND(I147*H147,2)</f>
        <v>0</v>
      </c>
      <c r="BL147" s="19" t="s">
        <v>109</v>
      </c>
      <c r="BM147" s="216" t="s">
        <v>669</v>
      </c>
    </row>
    <row r="148" s="13" customFormat="1">
      <c r="A148" s="13"/>
      <c r="B148" s="218"/>
      <c r="C148" s="219"/>
      <c r="D148" s="220" t="s">
        <v>159</v>
      </c>
      <c r="E148" s="221" t="s">
        <v>28</v>
      </c>
      <c r="F148" s="222" t="s">
        <v>670</v>
      </c>
      <c r="G148" s="219"/>
      <c r="H148" s="221" t="s">
        <v>28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159</v>
      </c>
      <c r="AU148" s="228" t="s">
        <v>84</v>
      </c>
      <c r="AV148" s="13" t="s">
        <v>82</v>
      </c>
      <c r="AW148" s="13" t="s">
        <v>35</v>
      </c>
      <c r="AX148" s="13" t="s">
        <v>74</v>
      </c>
      <c r="AY148" s="228" t="s">
        <v>152</v>
      </c>
    </row>
    <row r="149" s="14" customFormat="1">
      <c r="A149" s="14"/>
      <c r="B149" s="229"/>
      <c r="C149" s="230"/>
      <c r="D149" s="220" t="s">
        <v>159</v>
      </c>
      <c r="E149" s="231" t="s">
        <v>28</v>
      </c>
      <c r="F149" s="232" t="s">
        <v>82</v>
      </c>
      <c r="G149" s="230"/>
      <c r="H149" s="233">
        <v>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159</v>
      </c>
      <c r="AU149" s="239" t="s">
        <v>84</v>
      </c>
      <c r="AV149" s="14" t="s">
        <v>84</v>
      </c>
      <c r="AW149" s="14" t="s">
        <v>35</v>
      </c>
      <c r="AX149" s="14" t="s">
        <v>82</v>
      </c>
      <c r="AY149" s="239" t="s">
        <v>152</v>
      </c>
    </row>
    <row r="150" s="2" customFormat="1" ht="16.5" customHeight="1">
      <c r="A150" s="40"/>
      <c r="B150" s="41"/>
      <c r="C150" s="205" t="s">
        <v>7</v>
      </c>
      <c r="D150" s="205" t="s">
        <v>153</v>
      </c>
      <c r="E150" s="206" t="s">
        <v>671</v>
      </c>
      <c r="F150" s="207" t="s">
        <v>672</v>
      </c>
      <c r="G150" s="208" t="s">
        <v>172</v>
      </c>
      <c r="H150" s="209">
        <v>1</v>
      </c>
      <c r="I150" s="210"/>
      <c r="J150" s="211">
        <f>ROUND(I150*H150,2)</f>
        <v>0</v>
      </c>
      <c r="K150" s="207" t="s">
        <v>28</v>
      </c>
      <c r="L150" s="46"/>
      <c r="M150" s="212" t="s">
        <v>28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109</v>
      </c>
      <c r="AT150" s="216" t="s">
        <v>153</v>
      </c>
      <c r="AU150" s="216" t="s">
        <v>84</v>
      </c>
      <c r="AY150" s="19" t="s">
        <v>152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109</v>
      </c>
      <c r="BM150" s="216" t="s">
        <v>673</v>
      </c>
    </row>
    <row r="151" s="13" customFormat="1">
      <c r="A151" s="13"/>
      <c r="B151" s="218"/>
      <c r="C151" s="219"/>
      <c r="D151" s="220" t="s">
        <v>159</v>
      </c>
      <c r="E151" s="221" t="s">
        <v>28</v>
      </c>
      <c r="F151" s="222" t="s">
        <v>670</v>
      </c>
      <c r="G151" s="219"/>
      <c r="H151" s="221" t="s">
        <v>28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159</v>
      </c>
      <c r="AU151" s="228" t="s">
        <v>84</v>
      </c>
      <c r="AV151" s="13" t="s">
        <v>82</v>
      </c>
      <c r="AW151" s="13" t="s">
        <v>35</v>
      </c>
      <c r="AX151" s="13" t="s">
        <v>74</v>
      </c>
      <c r="AY151" s="228" t="s">
        <v>152</v>
      </c>
    </row>
    <row r="152" s="14" customFormat="1">
      <c r="A152" s="14"/>
      <c r="B152" s="229"/>
      <c r="C152" s="230"/>
      <c r="D152" s="220" t="s">
        <v>159</v>
      </c>
      <c r="E152" s="231" t="s">
        <v>28</v>
      </c>
      <c r="F152" s="232" t="s">
        <v>82</v>
      </c>
      <c r="G152" s="230"/>
      <c r="H152" s="233">
        <v>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159</v>
      </c>
      <c r="AU152" s="239" t="s">
        <v>84</v>
      </c>
      <c r="AV152" s="14" t="s">
        <v>84</v>
      </c>
      <c r="AW152" s="14" t="s">
        <v>35</v>
      </c>
      <c r="AX152" s="14" t="s">
        <v>82</v>
      </c>
      <c r="AY152" s="239" t="s">
        <v>152</v>
      </c>
    </row>
    <row r="153" s="12" customFormat="1" ht="25.92" customHeight="1">
      <c r="A153" s="12"/>
      <c r="B153" s="191"/>
      <c r="C153" s="192"/>
      <c r="D153" s="193" t="s">
        <v>73</v>
      </c>
      <c r="E153" s="194" t="s">
        <v>674</v>
      </c>
      <c r="F153" s="194" t="s">
        <v>675</v>
      </c>
      <c r="G153" s="192"/>
      <c r="H153" s="192"/>
      <c r="I153" s="195"/>
      <c r="J153" s="196">
        <f>BK153</f>
        <v>0</v>
      </c>
      <c r="K153" s="192"/>
      <c r="L153" s="197"/>
      <c r="M153" s="198"/>
      <c r="N153" s="199"/>
      <c r="O153" s="199"/>
      <c r="P153" s="200">
        <f>SUM(P154:P156)</f>
        <v>0</v>
      </c>
      <c r="Q153" s="199"/>
      <c r="R153" s="200">
        <f>SUM(R154:R156)</f>
        <v>0</v>
      </c>
      <c r="S153" s="199"/>
      <c r="T153" s="201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157</v>
      </c>
      <c r="AT153" s="203" t="s">
        <v>73</v>
      </c>
      <c r="AU153" s="203" t="s">
        <v>74</v>
      </c>
      <c r="AY153" s="202" t="s">
        <v>152</v>
      </c>
      <c r="BK153" s="204">
        <f>SUM(BK154:BK156)</f>
        <v>0</v>
      </c>
    </row>
    <row r="154" s="2" customFormat="1" ht="16.5" customHeight="1">
      <c r="A154" s="40"/>
      <c r="B154" s="41"/>
      <c r="C154" s="205" t="s">
        <v>268</v>
      </c>
      <c r="D154" s="205" t="s">
        <v>153</v>
      </c>
      <c r="E154" s="206" t="s">
        <v>676</v>
      </c>
      <c r="F154" s="207" t="s">
        <v>677</v>
      </c>
      <c r="G154" s="208" t="s">
        <v>156</v>
      </c>
      <c r="H154" s="209">
        <v>1</v>
      </c>
      <c r="I154" s="210"/>
      <c r="J154" s="211">
        <f>ROUND(I154*H154,2)</f>
        <v>0</v>
      </c>
      <c r="K154" s="207" t="s">
        <v>28</v>
      </c>
      <c r="L154" s="46"/>
      <c r="M154" s="212" t="s">
        <v>28</v>
      </c>
      <c r="N154" s="213" t="s">
        <v>45</v>
      </c>
      <c r="O154" s="86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678</v>
      </c>
      <c r="AT154" s="216" t="s">
        <v>153</v>
      </c>
      <c r="AU154" s="216" t="s">
        <v>82</v>
      </c>
      <c r="AY154" s="19" t="s">
        <v>152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9" t="s">
        <v>82</v>
      </c>
      <c r="BK154" s="217">
        <f>ROUND(I154*H154,2)</f>
        <v>0</v>
      </c>
      <c r="BL154" s="19" t="s">
        <v>678</v>
      </c>
      <c r="BM154" s="216" t="s">
        <v>679</v>
      </c>
    </row>
    <row r="155" s="2" customFormat="1" ht="16.5" customHeight="1">
      <c r="A155" s="40"/>
      <c r="B155" s="41"/>
      <c r="C155" s="205" t="s">
        <v>272</v>
      </c>
      <c r="D155" s="205" t="s">
        <v>153</v>
      </c>
      <c r="E155" s="206" t="s">
        <v>680</v>
      </c>
      <c r="F155" s="207" t="s">
        <v>681</v>
      </c>
      <c r="G155" s="208" t="s">
        <v>156</v>
      </c>
      <c r="H155" s="209">
        <v>1.5</v>
      </c>
      <c r="I155" s="210"/>
      <c r="J155" s="211">
        <f>ROUND(I155*H155,2)</f>
        <v>0</v>
      </c>
      <c r="K155" s="207" t="s">
        <v>28</v>
      </c>
      <c r="L155" s="46"/>
      <c r="M155" s="212" t="s">
        <v>28</v>
      </c>
      <c r="N155" s="213" t="s">
        <v>45</v>
      </c>
      <c r="O155" s="86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6" t="s">
        <v>678</v>
      </c>
      <c r="AT155" s="216" t="s">
        <v>153</v>
      </c>
      <c r="AU155" s="216" t="s">
        <v>82</v>
      </c>
      <c r="AY155" s="19" t="s">
        <v>152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9" t="s">
        <v>82</v>
      </c>
      <c r="BK155" s="217">
        <f>ROUND(I155*H155,2)</f>
        <v>0</v>
      </c>
      <c r="BL155" s="19" t="s">
        <v>678</v>
      </c>
      <c r="BM155" s="216" t="s">
        <v>682</v>
      </c>
    </row>
    <row r="156" s="2" customFormat="1" ht="16.5" customHeight="1">
      <c r="A156" s="40"/>
      <c r="B156" s="41"/>
      <c r="C156" s="205" t="s">
        <v>276</v>
      </c>
      <c r="D156" s="205" t="s">
        <v>153</v>
      </c>
      <c r="E156" s="206" t="s">
        <v>683</v>
      </c>
      <c r="F156" s="207" t="s">
        <v>684</v>
      </c>
      <c r="G156" s="208" t="s">
        <v>172</v>
      </c>
      <c r="H156" s="209">
        <v>1</v>
      </c>
      <c r="I156" s="210"/>
      <c r="J156" s="211">
        <f>ROUND(I156*H156,2)</f>
        <v>0</v>
      </c>
      <c r="K156" s="207" t="s">
        <v>28</v>
      </c>
      <c r="L156" s="46"/>
      <c r="M156" s="212" t="s">
        <v>28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678</v>
      </c>
      <c r="AT156" s="216" t="s">
        <v>153</v>
      </c>
      <c r="AU156" s="216" t="s">
        <v>82</v>
      </c>
      <c r="AY156" s="19" t="s">
        <v>152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678</v>
      </c>
      <c r="BM156" s="216" t="s">
        <v>685</v>
      </c>
    </row>
    <row r="157" s="12" customFormat="1" ht="25.92" customHeight="1">
      <c r="A157" s="12"/>
      <c r="B157" s="191"/>
      <c r="C157" s="192"/>
      <c r="D157" s="193" t="s">
        <v>73</v>
      </c>
      <c r="E157" s="194" t="s">
        <v>686</v>
      </c>
      <c r="F157" s="194" t="s">
        <v>687</v>
      </c>
      <c r="G157" s="192"/>
      <c r="H157" s="192"/>
      <c r="I157" s="195"/>
      <c r="J157" s="196">
        <f>BK157</f>
        <v>0</v>
      </c>
      <c r="K157" s="192"/>
      <c r="L157" s="197"/>
      <c r="M157" s="198"/>
      <c r="N157" s="199"/>
      <c r="O157" s="199"/>
      <c r="P157" s="200">
        <f>SUM(P158:P182)</f>
        <v>0</v>
      </c>
      <c r="Q157" s="199"/>
      <c r="R157" s="200">
        <f>SUM(R158:R182)</f>
        <v>0</v>
      </c>
      <c r="S157" s="199"/>
      <c r="T157" s="201">
        <f>SUM(T158:T182)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157</v>
      </c>
      <c r="AT157" s="203" t="s">
        <v>73</v>
      </c>
      <c r="AU157" s="203" t="s">
        <v>74</v>
      </c>
      <c r="AY157" s="202" t="s">
        <v>152</v>
      </c>
      <c r="BK157" s="204">
        <f>SUM(BK158:BK182)</f>
        <v>0</v>
      </c>
    </row>
    <row r="158" s="2" customFormat="1" ht="16.5" customHeight="1">
      <c r="A158" s="40"/>
      <c r="B158" s="41"/>
      <c r="C158" s="205" t="s">
        <v>280</v>
      </c>
      <c r="D158" s="205" t="s">
        <v>153</v>
      </c>
      <c r="E158" s="206" t="s">
        <v>688</v>
      </c>
      <c r="F158" s="207" t="s">
        <v>689</v>
      </c>
      <c r="G158" s="208" t="s">
        <v>156</v>
      </c>
      <c r="H158" s="209">
        <v>2.5</v>
      </c>
      <c r="I158" s="210"/>
      <c r="J158" s="211">
        <f>ROUND(I158*H158,2)</f>
        <v>0</v>
      </c>
      <c r="K158" s="207" t="s">
        <v>28</v>
      </c>
      <c r="L158" s="46"/>
      <c r="M158" s="212" t="s">
        <v>28</v>
      </c>
      <c r="N158" s="213" t="s">
        <v>45</v>
      </c>
      <c r="O158" s="86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6" t="s">
        <v>678</v>
      </c>
      <c r="AT158" s="216" t="s">
        <v>153</v>
      </c>
      <c r="AU158" s="216" t="s">
        <v>82</v>
      </c>
      <c r="AY158" s="19" t="s">
        <v>152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9" t="s">
        <v>82</v>
      </c>
      <c r="BK158" s="217">
        <f>ROUND(I158*H158,2)</f>
        <v>0</v>
      </c>
      <c r="BL158" s="19" t="s">
        <v>678</v>
      </c>
      <c r="BM158" s="216" t="s">
        <v>690</v>
      </c>
    </row>
    <row r="159" s="2" customFormat="1" ht="16.5" customHeight="1">
      <c r="A159" s="40"/>
      <c r="B159" s="41"/>
      <c r="C159" s="205" t="s">
        <v>284</v>
      </c>
      <c r="D159" s="205" t="s">
        <v>153</v>
      </c>
      <c r="E159" s="206" t="s">
        <v>691</v>
      </c>
      <c r="F159" s="207" t="s">
        <v>692</v>
      </c>
      <c r="G159" s="208" t="s">
        <v>172</v>
      </c>
      <c r="H159" s="209">
        <v>1</v>
      </c>
      <c r="I159" s="210"/>
      <c r="J159" s="211">
        <f>ROUND(I159*H159,2)</f>
        <v>0</v>
      </c>
      <c r="K159" s="207" t="s">
        <v>28</v>
      </c>
      <c r="L159" s="46"/>
      <c r="M159" s="212" t="s">
        <v>28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678</v>
      </c>
      <c r="AT159" s="216" t="s">
        <v>153</v>
      </c>
      <c r="AU159" s="216" t="s">
        <v>82</v>
      </c>
      <c r="AY159" s="19" t="s">
        <v>152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678</v>
      </c>
      <c r="BM159" s="216" t="s">
        <v>693</v>
      </c>
    </row>
    <row r="160" s="2" customFormat="1" ht="16.5" customHeight="1">
      <c r="A160" s="40"/>
      <c r="B160" s="41"/>
      <c r="C160" s="205" t="s">
        <v>290</v>
      </c>
      <c r="D160" s="205" t="s">
        <v>153</v>
      </c>
      <c r="E160" s="206" t="s">
        <v>694</v>
      </c>
      <c r="F160" s="207" t="s">
        <v>695</v>
      </c>
      <c r="G160" s="208" t="s">
        <v>172</v>
      </c>
      <c r="H160" s="209">
        <v>1</v>
      </c>
      <c r="I160" s="210"/>
      <c r="J160" s="211">
        <f>ROUND(I160*H160,2)</f>
        <v>0</v>
      </c>
      <c r="K160" s="207" t="s">
        <v>28</v>
      </c>
      <c r="L160" s="46"/>
      <c r="M160" s="212" t="s">
        <v>28</v>
      </c>
      <c r="N160" s="213" t="s">
        <v>45</v>
      </c>
      <c r="O160" s="86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6" t="s">
        <v>678</v>
      </c>
      <c r="AT160" s="216" t="s">
        <v>153</v>
      </c>
      <c r="AU160" s="216" t="s">
        <v>82</v>
      </c>
      <c r="AY160" s="19" t="s">
        <v>152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9" t="s">
        <v>82</v>
      </c>
      <c r="BK160" s="217">
        <f>ROUND(I160*H160,2)</f>
        <v>0</v>
      </c>
      <c r="BL160" s="19" t="s">
        <v>678</v>
      </c>
      <c r="BM160" s="216" t="s">
        <v>696</v>
      </c>
    </row>
    <row r="161" s="2" customFormat="1" ht="16.5" customHeight="1">
      <c r="A161" s="40"/>
      <c r="B161" s="41"/>
      <c r="C161" s="205" t="s">
        <v>295</v>
      </c>
      <c r="D161" s="205" t="s">
        <v>153</v>
      </c>
      <c r="E161" s="206" t="s">
        <v>697</v>
      </c>
      <c r="F161" s="207" t="s">
        <v>698</v>
      </c>
      <c r="G161" s="208" t="s">
        <v>172</v>
      </c>
      <c r="H161" s="209">
        <v>1</v>
      </c>
      <c r="I161" s="210"/>
      <c r="J161" s="211">
        <f>ROUND(I161*H161,2)</f>
        <v>0</v>
      </c>
      <c r="K161" s="207" t="s">
        <v>28</v>
      </c>
      <c r="L161" s="46"/>
      <c r="M161" s="212" t="s">
        <v>28</v>
      </c>
      <c r="N161" s="213" t="s">
        <v>45</v>
      </c>
      <c r="O161" s="86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6" t="s">
        <v>678</v>
      </c>
      <c r="AT161" s="216" t="s">
        <v>153</v>
      </c>
      <c r="AU161" s="216" t="s">
        <v>82</v>
      </c>
      <c r="AY161" s="19" t="s">
        <v>152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9" t="s">
        <v>82</v>
      </c>
      <c r="BK161" s="217">
        <f>ROUND(I161*H161,2)</f>
        <v>0</v>
      </c>
      <c r="BL161" s="19" t="s">
        <v>678</v>
      </c>
      <c r="BM161" s="216" t="s">
        <v>699</v>
      </c>
    </row>
    <row r="162" s="2" customFormat="1" ht="16.5" customHeight="1">
      <c r="A162" s="40"/>
      <c r="B162" s="41"/>
      <c r="C162" s="205" t="s">
        <v>300</v>
      </c>
      <c r="D162" s="205" t="s">
        <v>153</v>
      </c>
      <c r="E162" s="206" t="s">
        <v>700</v>
      </c>
      <c r="F162" s="207" t="s">
        <v>701</v>
      </c>
      <c r="G162" s="208" t="s">
        <v>172</v>
      </c>
      <c r="H162" s="209">
        <v>1</v>
      </c>
      <c r="I162" s="210"/>
      <c r="J162" s="211">
        <f>ROUND(I162*H162,2)</f>
        <v>0</v>
      </c>
      <c r="K162" s="207" t="s">
        <v>28</v>
      </c>
      <c r="L162" s="46"/>
      <c r="M162" s="212" t="s">
        <v>28</v>
      </c>
      <c r="N162" s="213" t="s">
        <v>45</v>
      </c>
      <c r="O162" s="86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678</v>
      </c>
      <c r="AT162" s="216" t="s">
        <v>153</v>
      </c>
      <c r="AU162" s="216" t="s">
        <v>82</v>
      </c>
      <c r="AY162" s="19" t="s">
        <v>152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678</v>
      </c>
      <c r="BM162" s="216" t="s">
        <v>702</v>
      </c>
    </row>
    <row r="163" s="2" customFormat="1" ht="16.5" customHeight="1">
      <c r="A163" s="40"/>
      <c r="B163" s="41"/>
      <c r="C163" s="205" t="s">
        <v>305</v>
      </c>
      <c r="D163" s="205" t="s">
        <v>153</v>
      </c>
      <c r="E163" s="206" t="s">
        <v>204</v>
      </c>
      <c r="F163" s="207" t="s">
        <v>703</v>
      </c>
      <c r="G163" s="208" t="s">
        <v>172</v>
      </c>
      <c r="H163" s="209">
        <v>1</v>
      </c>
      <c r="I163" s="210"/>
      <c r="J163" s="211">
        <f>ROUND(I163*H163,2)</f>
        <v>0</v>
      </c>
      <c r="K163" s="207" t="s">
        <v>28</v>
      </c>
      <c r="L163" s="46"/>
      <c r="M163" s="212" t="s">
        <v>28</v>
      </c>
      <c r="N163" s="213" t="s">
        <v>45</v>
      </c>
      <c r="O163" s="86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6" t="s">
        <v>678</v>
      </c>
      <c r="AT163" s="216" t="s">
        <v>153</v>
      </c>
      <c r="AU163" s="216" t="s">
        <v>82</v>
      </c>
      <c r="AY163" s="19" t="s">
        <v>152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9" t="s">
        <v>82</v>
      </c>
      <c r="BK163" s="217">
        <f>ROUND(I163*H163,2)</f>
        <v>0</v>
      </c>
      <c r="BL163" s="19" t="s">
        <v>678</v>
      </c>
      <c r="BM163" s="216" t="s">
        <v>704</v>
      </c>
    </row>
    <row r="164" s="13" customFormat="1">
      <c r="A164" s="13"/>
      <c r="B164" s="218"/>
      <c r="C164" s="219"/>
      <c r="D164" s="220" t="s">
        <v>159</v>
      </c>
      <c r="E164" s="221" t="s">
        <v>28</v>
      </c>
      <c r="F164" s="222" t="s">
        <v>703</v>
      </c>
      <c r="G164" s="219"/>
      <c r="H164" s="221" t="s">
        <v>28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159</v>
      </c>
      <c r="AU164" s="228" t="s">
        <v>82</v>
      </c>
      <c r="AV164" s="13" t="s">
        <v>82</v>
      </c>
      <c r="AW164" s="13" t="s">
        <v>35</v>
      </c>
      <c r="AX164" s="13" t="s">
        <v>74</v>
      </c>
      <c r="AY164" s="228" t="s">
        <v>152</v>
      </c>
    </row>
    <row r="165" s="13" customFormat="1">
      <c r="A165" s="13"/>
      <c r="B165" s="218"/>
      <c r="C165" s="219"/>
      <c r="D165" s="220" t="s">
        <v>159</v>
      </c>
      <c r="E165" s="221" t="s">
        <v>28</v>
      </c>
      <c r="F165" s="222" t="s">
        <v>705</v>
      </c>
      <c r="G165" s="219"/>
      <c r="H165" s="221" t="s">
        <v>28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159</v>
      </c>
      <c r="AU165" s="228" t="s">
        <v>82</v>
      </c>
      <c r="AV165" s="13" t="s">
        <v>82</v>
      </c>
      <c r="AW165" s="13" t="s">
        <v>35</v>
      </c>
      <c r="AX165" s="13" t="s">
        <v>74</v>
      </c>
      <c r="AY165" s="228" t="s">
        <v>152</v>
      </c>
    </row>
    <row r="166" s="13" customFormat="1">
      <c r="A166" s="13"/>
      <c r="B166" s="218"/>
      <c r="C166" s="219"/>
      <c r="D166" s="220" t="s">
        <v>159</v>
      </c>
      <c r="E166" s="221" t="s">
        <v>28</v>
      </c>
      <c r="F166" s="222" t="s">
        <v>706</v>
      </c>
      <c r="G166" s="219"/>
      <c r="H166" s="221" t="s">
        <v>28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8" t="s">
        <v>159</v>
      </c>
      <c r="AU166" s="228" t="s">
        <v>82</v>
      </c>
      <c r="AV166" s="13" t="s">
        <v>82</v>
      </c>
      <c r="AW166" s="13" t="s">
        <v>35</v>
      </c>
      <c r="AX166" s="13" t="s">
        <v>74</v>
      </c>
      <c r="AY166" s="228" t="s">
        <v>152</v>
      </c>
    </row>
    <row r="167" s="13" customFormat="1">
      <c r="A167" s="13"/>
      <c r="B167" s="218"/>
      <c r="C167" s="219"/>
      <c r="D167" s="220" t="s">
        <v>159</v>
      </c>
      <c r="E167" s="221" t="s">
        <v>28</v>
      </c>
      <c r="F167" s="222" t="s">
        <v>707</v>
      </c>
      <c r="G167" s="219"/>
      <c r="H167" s="221" t="s">
        <v>28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159</v>
      </c>
      <c r="AU167" s="228" t="s">
        <v>82</v>
      </c>
      <c r="AV167" s="13" t="s">
        <v>82</v>
      </c>
      <c r="AW167" s="13" t="s">
        <v>35</v>
      </c>
      <c r="AX167" s="13" t="s">
        <v>74</v>
      </c>
      <c r="AY167" s="228" t="s">
        <v>152</v>
      </c>
    </row>
    <row r="168" s="13" customFormat="1">
      <c r="A168" s="13"/>
      <c r="B168" s="218"/>
      <c r="C168" s="219"/>
      <c r="D168" s="220" t="s">
        <v>159</v>
      </c>
      <c r="E168" s="221" t="s">
        <v>28</v>
      </c>
      <c r="F168" s="222" t="s">
        <v>708</v>
      </c>
      <c r="G168" s="219"/>
      <c r="H168" s="221" t="s">
        <v>28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159</v>
      </c>
      <c r="AU168" s="228" t="s">
        <v>82</v>
      </c>
      <c r="AV168" s="13" t="s">
        <v>82</v>
      </c>
      <c r="AW168" s="13" t="s">
        <v>35</v>
      </c>
      <c r="AX168" s="13" t="s">
        <v>74</v>
      </c>
      <c r="AY168" s="228" t="s">
        <v>152</v>
      </c>
    </row>
    <row r="169" s="13" customFormat="1">
      <c r="A169" s="13"/>
      <c r="B169" s="218"/>
      <c r="C169" s="219"/>
      <c r="D169" s="220" t="s">
        <v>159</v>
      </c>
      <c r="E169" s="221" t="s">
        <v>28</v>
      </c>
      <c r="F169" s="222" t="s">
        <v>709</v>
      </c>
      <c r="G169" s="219"/>
      <c r="H169" s="221" t="s">
        <v>28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159</v>
      </c>
      <c r="AU169" s="228" t="s">
        <v>82</v>
      </c>
      <c r="AV169" s="13" t="s">
        <v>82</v>
      </c>
      <c r="AW169" s="13" t="s">
        <v>35</v>
      </c>
      <c r="AX169" s="13" t="s">
        <v>74</v>
      </c>
      <c r="AY169" s="228" t="s">
        <v>152</v>
      </c>
    </row>
    <row r="170" s="13" customFormat="1">
      <c r="A170" s="13"/>
      <c r="B170" s="218"/>
      <c r="C170" s="219"/>
      <c r="D170" s="220" t="s">
        <v>159</v>
      </c>
      <c r="E170" s="221" t="s">
        <v>28</v>
      </c>
      <c r="F170" s="222" t="s">
        <v>710</v>
      </c>
      <c r="G170" s="219"/>
      <c r="H170" s="221" t="s">
        <v>28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159</v>
      </c>
      <c r="AU170" s="228" t="s">
        <v>82</v>
      </c>
      <c r="AV170" s="13" t="s">
        <v>82</v>
      </c>
      <c r="AW170" s="13" t="s">
        <v>35</v>
      </c>
      <c r="AX170" s="13" t="s">
        <v>74</v>
      </c>
      <c r="AY170" s="228" t="s">
        <v>152</v>
      </c>
    </row>
    <row r="171" s="13" customFormat="1">
      <c r="A171" s="13"/>
      <c r="B171" s="218"/>
      <c r="C171" s="219"/>
      <c r="D171" s="220" t="s">
        <v>159</v>
      </c>
      <c r="E171" s="221" t="s">
        <v>28</v>
      </c>
      <c r="F171" s="222" t="s">
        <v>711</v>
      </c>
      <c r="G171" s="219"/>
      <c r="H171" s="221" t="s">
        <v>28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159</v>
      </c>
      <c r="AU171" s="228" t="s">
        <v>82</v>
      </c>
      <c r="AV171" s="13" t="s">
        <v>82</v>
      </c>
      <c r="AW171" s="13" t="s">
        <v>35</v>
      </c>
      <c r="AX171" s="13" t="s">
        <v>74</v>
      </c>
      <c r="AY171" s="228" t="s">
        <v>152</v>
      </c>
    </row>
    <row r="172" s="13" customFormat="1">
      <c r="A172" s="13"/>
      <c r="B172" s="218"/>
      <c r="C172" s="219"/>
      <c r="D172" s="220" t="s">
        <v>159</v>
      </c>
      <c r="E172" s="221" t="s">
        <v>28</v>
      </c>
      <c r="F172" s="222" t="s">
        <v>712</v>
      </c>
      <c r="G172" s="219"/>
      <c r="H172" s="221" t="s">
        <v>28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159</v>
      </c>
      <c r="AU172" s="228" t="s">
        <v>82</v>
      </c>
      <c r="AV172" s="13" t="s">
        <v>82</v>
      </c>
      <c r="AW172" s="13" t="s">
        <v>35</v>
      </c>
      <c r="AX172" s="13" t="s">
        <v>74</v>
      </c>
      <c r="AY172" s="228" t="s">
        <v>152</v>
      </c>
    </row>
    <row r="173" s="13" customFormat="1">
      <c r="A173" s="13"/>
      <c r="B173" s="218"/>
      <c r="C173" s="219"/>
      <c r="D173" s="220" t="s">
        <v>159</v>
      </c>
      <c r="E173" s="221" t="s">
        <v>28</v>
      </c>
      <c r="F173" s="222" t="s">
        <v>713</v>
      </c>
      <c r="G173" s="219"/>
      <c r="H173" s="221" t="s">
        <v>28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159</v>
      </c>
      <c r="AU173" s="228" t="s">
        <v>82</v>
      </c>
      <c r="AV173" s="13" t="s">
        <v>82</v>
      </c>
      <c r="AW173" s="13" t="s">
        <v>35</v>
      </c>
      <c r="AX173" s="13" t="s">
        <v>74</v>
      </c>
      <c r="AY173" s="228" t="s">
        <v>152</v>
      </c>
    </row>
    <row r="174" s="13" customFormat="1">
      <c r="A174" s="13"/>
      <c r="B174" s="218"/>
      <c r="C174" s="219"/>
      <c r="D174" s="220" t="s">
        <v>159</v>
      </c>
      <c r="E174" s="221" t="s">
        <v>28</v>
      </c>
      <c r="F174" s="222" t="s">
        <v>714</v>
      </c>
      <c r="G174" s="219"/>
      <c r="H174" s="221" t="s">
        <v>28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159</v>
      </c>
      <c r="AU174" s="228" t="s">
        <v>82</v>
      </c>
      <c r="AV174" s="13" t="s">
        <v>82</v>
      </c>
      <c r="AW174" s="13" t="s">
        <v>35</v>
      </c>
      <c r="AX174" s="13" t="s">
        <v>74</v>
      </c>
      <c r="AY174" s="228" t="s">
        <v>152</v>
      </c>
    </row>
    <row r="175" s="13" customFormat="1">
      <c r="A175" s="13"/>
      <c r="B175" s="218"/>
      <c r="C175" s="219"/>
      <c r="D175" s="220" t="s">
        <v>159</v>
      </c>
      <c r="E175" s="221" t="s">
        <v>28</v>
      </c>
      <c r="F175" s="222" t="s">
        <v>715</v>
      </c>
      <c r="G175" s="219"/>
      <c r="H175" s="221" t="s">
        <v>28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8" t="s">
        <v>159</v>
      </c>
      <c r="AU175" s="228" t="s">
        <v>82</v>
      </c>
      <c r="AV175" s="13" t="s">
        <v>82</v>
      </c>
      <c r="AW175" s="13" t="s">
        <v>35</v>
      </c>
      <c r="AX175" s="13" t="s">
        <v>74</v>
      </c>
      <c r="AY175" s="228" t="s">
        <v>152</v>
      </c>
    </row>
    <row r="176" s="13" customFormat="1">
      <c r="A176" s="13"/>
      <c r="B176" s="218"/>
      <c r="C176" s="219"/>
      <c r="D176" s="220" t="s">
        <v>159</v>
      </c>
      <c r="E176" s="221" t="s">
        <v>28</v>
      </c>
      <c r="F176" s="222" t="s">
        <v>716</v>
      </c>
      <c r="G176" s="219"/>
      <c r="H176" s="221" t="s">
        <v>28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8" t="s">
        <v>159</v>
      </c>
      <c r="AU176" s="228" t="s">
        <v>82</v>
      </c>
      <c r="AV176" s="13" t="s">
        <v>82</v>
      </c>
      <c r="AW176" s="13" t="s">
        <v>35</v>
      </c>
      <c r="AX176" s="13" t="s">
        <v>74</v>
      </c>
      <c r="AY176" s="228" t="s">
        <v>152</v>
      </c>
    </row>
    <row r="177" s="13" customFormat="1">
      <c r="A177" s="13"/>
      <c r="B177" s="218"/>
      <c r="C177" s="219"/>
      <c r="D177" s="220" t="s">
        <v>159</v>
      </c>
      <c r="E177" s="221" t="s">
        <v>28</v>
      </c>
      <c r="F177" s="222" t="s">
        <v>717</v>
      </c>
      <c r="G177" s="219"/>
      <c r="H177" s="221" t="s">
        <v>28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159</v>
      </c>
      <c r="AU177" s="228" t="s">
        <v>82</v>
      </c>
      <c r="AV177" s="13" t="s">
        <v>82</v>
      </c>
      <c r="AW177" s="13" t="s">
        <v>35</v>
      </c>
      <c r="AX177" s="13" t="s">
        <v>74</v>
      </c>
      <c r="AY177" s="228" t="s">
        <v>152</v>
      </c>
    </row>
    <row r="178" s="13" customFormat="1">
      <c r="A178" s="13"/>
      <c r="B178" s="218"/>
      <c r="C178" s="219"/>
      <c r="D178" s="220" t="s">
        <v>159</v>
      </c>
      <c r="E178" s="221" t="s">
        <v>28</v>
      </c>
      <c r="F178" s="222" t="s">
        <v>718</v>
      </c>
      <c r="G178" s="219"/>
      <c r="H178" s="221" t="s">
        <v>28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159</v>
      </c>
      <c r="AU178" s="228" t="s">
        <v>82</v>
      </c>
      <c r="AV178" s="13" t="s">
        <v>82</v>
      </c>
      <c r="AW178" s="13" t="s">
        <v>35</v>
      </c>
      <c r="AX178" s="13" t="s">
        <v>74</v>
      </c>
      <c r="AY178" s="228" t="s">
        <v>152</v>
      </c>
    </row>
    <row r="179" s="13" customFormat="1">
      <c r="A179" s="13"/>
      <c r="B179" s="218"/>
      <c r="C179" s="219"/>
      <c r="D179" s="220" t="s">
        <v>159</v>
      </c>
      <c r="E179" s="221" t="s">
        <v>28</v>
      </c>
      <c r="F179" s="222" t="s">
        <v>719</v>
      </c>
      <c r="G179" s="219"/>
      <c r="H179" s="221" t="s">
        <v>28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8" t="s">
        <v>159</v>
      </c>
      <c r="AU179" s="228" t="s">
        <v>82</v>
      </c>
      <c r="AV179" s="13" t="s">
        <v>82</v>
      </c>
      <c r="AW179" s="13" t="s">
        <v>35</v>
      </c>
      <c r="AX179" s="13" t="s">
        <v>74</v>
      </c>
      <c r="AY179" s="228" t="s">
        <v>152</v>
      </c>
    </row>
    <row r="180" s="13" customFormat="1">
      <c r="A180" s="13"/>
      <c r="B180" s="218"/>
      <c r="C180" s="219"/>
      <c r="D180" s="220" t="s">
        <v>159</v>
      </c>
      <c r="E180" s="221" t="s">
        <v>28</v>
      </c>
      <c r="F180" s="222" t="s">
        <v>720</v>
      </c>
      <c r="G180" s="219"/>
      <c r="H180" s="221" t="s">
        <v>28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8" t="s">
        <v>159</v>
      </c>
      <c r="AU180" s="228" t="s">
        <v>82</v>
      </c>
      <c r="AV180" s="13" t="s">
        <v>82</v>
      </c>
      <c r="AW180" s="13" t="s">
        <v>35</v>
      </c>
      <c r="AX180" s="13" t="s">
        <v>74</v>
      </c>
      <c r="AY180" s="228" t="s">
        <v>152</v>
      </c>
    </row>
    <row r="181" s="13" customFormat="1">
      <c r="A181" s="13"/>
      <c r="B181" s="218"/>
      <c r="C181" s="219"/>
      <c r="D181" s="220" t="s">
        <v>159</v>
      </c>
      <c r="E181" s="221" t="s">
        <v>28</v>
      </c>
      <c r="F181" s="222" t="s">
        <v>721</v>
      </c>
      <c r="G181" s="219"/>
      <c r="H181" s="221" t="s">
        <v>28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159</v>
      </c>
      <c r="AU181" s="228" t="s">
        <v>82</v>
      </c>
      <c r="AV181" s="13" t="s">
        <v>82</v>
      </c>
      <c r="AW181" s="13" t="s">
        <v>35</v>
      </c>
      <c r="AX181" s="13" t="s">
        <v>74</v>
      </c>
      <c r="AY181" s="228" t="s">
        <v>152</v>
      </c>
    </row>
    <row r="182" s="14" customFormat="1">
      <c r="A182" s="14"/>
      <c r="B182" s="229"/>
      <c r="C182" s="230"/>
      <c r="D182" s="220" t="s">
        <v>159</v>
      </c>
      <c r="E182" s="231" t="s">
        <v>28</v>
      </c>
      <c r="F182" s="232" t="s">
        <v>82</v>
      </c>
      <c r="G182" s="230"/>
      <c r="H182" s="233">
        <v>1</v>
      </c>
      <c r="I182" s="234"/>
      <c r="J182" s="230"/>
      <c r="K182" s="230"/>
      <c r="L182" s="235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9" t="s">
        <v>159</v>
      </c>
      <c r="AU182" s="239" t="s">
        <v>82</v>
      </c>
      <c r="AV182" s="14" t="s">
        <v>84</v>
      </c>
      <c r="AW182" s="14" t="s">
        <v>35</v>
      </c>
      <c r="AX182" s="14" t="s">
        <v>82</v>
      </c>
      <c r="AY182" s="239" t="s">
        <v>152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2xvd1OaRc8ucsa1KimN9nwg/a9NLRzAtMsOpqJ48qWcnJN2OblJ2slEwVWsIHASols38yP6nYE4mAl80cQP6ag==" hashValue="RiS+z9QTsts7h4hLPCE8m1uBLgxMKG2+XlrWUuxikmeGjQ5yBmkmD6xSB3B4iS22K1Ka6TFtb4/AGGaawfjXGw==" algorithmName="SHA-512" password="CC35"/>
  <autoFilter ref="C82:K18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Kino Dukla Jihlava klimatizace promítacích sálů a kabiny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722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10. 6. 2024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ROUND((SUM(BE81:BE176)),  2)</f>
        <v>0</v>
      </c>
      <c r="G33" s="40"/>
      <c r="H33" s="40"/>
      <c r="I33" s="151">
        <v>0.20999999999999999</v>
      </c>
      <c r="J33" s="150">
        <f>ROUND(((SUM(BE81:BE176))*I33),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ROUND((SUM(BF81:BF176)),  2)</f>
        <v>0</v>
      </c>
      <c r="G34" s="40"/>
      <c r="H34" s="40"/>
      <c r="I34" s="151">
        <v>0.12</v>
      </c>
      <c r="J34" s="150">
        <f>ROUND(((SUM(BF81:BF176))*I34),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ROUND((SUM(BG81:BG176)),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ROUND((SUM(BH81:BH176)),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ROUND((SUM(BI81:BI176)),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Kino Dukla Jihlava klimatizace promítacích sálů a kabiny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ALFA-36605 - D.1.5 - klimatizace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Jihlava</v>
      </c>
      <c r="G52" s="42"/>
      <c r="H52" s="42"/>
      <c r="I52" s="34" t="s">
        <v>24</v>
      </c>
      <c r="J52" s="74" t="str">
        <f>IF(J12="","",J12)</f>
        <v>10. 6. 2024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Jihlava</v>
      </c>
      <c r="G54" s="42"/>
      <c r="H54" s="42"/>
      <c r="I54" s="34" t="s">
        <v>33</v>
      </c>
      <c r="J54" s="38" t="str">
        <f>E21</f>
        <v>Atelier Alfa, spol. s r.o., Jihlava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127</v>
      </c>
    </row>
    <row r="60" s="9" customFormat="1" ht="24.96" customHeight="1">
      <c r="A60" s="9"/>
      <c r="B60" s="168"/>
      <c r="C60" s="169"/>
      <c r="D60" s="170" t="s">
        <v>131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723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Kino Dukla Jihlava klimatizace promítacích sálů a kabiny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ALFA-36605 - D.1.5 - klimatizace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Jihlava</v>
      </c>
      <c r="G75" s="42"/>
      <c r="H75" s="42"/>
      <c r="I75" s="34" t="s">
        <v>24</v>
      </c>
      <c r="J75" s="74" t="str">
        <f>IF(J12="","",J12)</f>
        <v>10. 6. 2024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Statutární město Jihlava</v>
      </c>
      <c r="G77" s="42"/>
      <c r="H77" s="42"/>
      <c r="I77" s="34" t="s">
        <v>33</v>
      </c>
      <c r="J77" s="38" t="str">
        <f>E21</f>
        <v>Atelier Alfa, spol. s r.o., Jihlava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 xml:space="preserve">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138</v>
      </c>
      <c r="D80" s="183" t="s">
        <v>59</v>
      </c>
      <c r="E80" s="183" t="s">
        <v>55</v>
      </c>
      <c r="F80" s="183" t="s">
        <v>56</v>
      </c>
      <c r="G80" s="183" t="s">
        <v>139</v>
      </c>
      <c r="H80" s="183" t="s">
        <v>140</v>
      </c>
      <c r="I80" s="183" t="s">
        <v>141</v>
      </c>
      <c r="J80" s="183" t="s">
        <v>126</v>
      </c>
      <c r="K80" s="184" t="s">
        <v>142</v>
      </c>
      <c r="L80" s="185"/>
      <c r="M80" s="94" t="s">
        <v>28</v>
      </c>
      <c r="N80" s="95" t="s">
        <v>44</v>
      </c>
      <c r="O80" s="95" t="s">
        <v>143</v>
      </c>
      <c r="P80" s="95" t="s">
        <v>144</v>
      </c>
      <c r="Q80" s="95" t="s">
        <v>145</v>
      </c>
      <c r="R80" s="95" t="s">
        <v>146</v>
      </c>
      <c r="S80" s="95" t="s">
        <v>147</v>
      </c>
      <c r="T80" s="96" t="s">
        <v>148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149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73</v>
      </c>
      <c r="E82" s="194" t="s">
        <v>209</v>
      </c>
      <c r="F82" s="194" t="s">
        <v>210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84</v>
      </c>
      <c r="AT82" s="203" t="s">
        <v>73</v>
      </c>
      <c r="AU82" s="203" t="s">
        <v>74</v>
      </c>
      <c r="AY82" s="202" t="s">
        <v>152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73</v>
      </c>
      <c r="E83" s="240" t="s">
        <v>724</v>
      </c>
      <c r="F83" s="240" t="s">
        <v>725</v>
      </c>
      <c r="G83" s="192"/>
      <c r="H83" s="192"/>
      <c r="I83" s="195"/>
      <c r="J83" s="241">
        <f>BK83</f>
        <v>0</v>
      </c>
      <c r="K83" s="192"/>
      <c r="L83" s="197"/>
      <c r="M83" s="198"/>
      <c r="N83" s="199"/>
      <c r="O83" s="199"/>
      <c r="P83" s="200">
        <f>SUM(P84:P176)</f>
        <v>0</v>
      </c>
      <c r="Q83" s="199"/>
      <c r="R83" s="200">
        <f>SUM(R84:R176)</f>
        <v>0</v>
      </c>
      <c r="S83" s="199"/>
      <c r="T83" s="201">
        <f>SUM(T84:T176)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84</v>
      </c>
      <c r="AT83" s="203" t="s">
        <v>73</v>
      </c>
      <c r="AU83" s="203" t="s">
        <v>82</v>
      </c>
      <c r="AY83" s="202" t="s">
        <v>152</v>
      </c>
      <c r="BK83" s="204">
        <f>SUM(BK84:BK176)</f>
        <v>0</v>
      </c>
    </row>
    <row r="84" s="2" customFormat="1" ht="24.15" customHeight="1">
      <c r="A84" s="40"/>
      <c r="B84" s="41"/>
      <c r="C84" s="205" t="s">
        <v>82</v>
      </c>
      <c r="D84" s="205" t="s">
        <v>153</v>
      </c>
      <c r="E84" s="206" t="s">
        <v>726</v>
      </c>
      <c r="F84" s="207" t="s">
        <v>727</v>
      </c>
      <c r="G84" s="208" t="s">
        <v>728</v>
      </c>
      <c r="H84" s="209">
        <v>2</v>
      </c>
      <c r="I84" s="210"/>
      <c r="J84" s="211">
        <f>ROUND(I84*H84,2)</f>
        <v>0</v>
      </c>
      <c r="K84" s="207" t="s">
        <v>28</v>
      </c>
      <c r="L84" s="46"/>
      <c r="M84" s="212" t="s">
        <v>28</v>
      </c>
      <c r="N84" s="213" t="s">
        <v>45</v>
      </c>
      <c r="O84" s="86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6" t="s">
        <v>109</v>
      </c>
      <c r="AT84" s="216" t="s">
        <v>153</v>
      </c>
      <c r="AU84" s="216" t="s">
        <v>84</v>
      </c>
      <c r="AY84" s="19" t="s">
        <v>152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9" t="s">
        <v>82</v>
      </c>
      <c r="BK84" s="217">
        <f>ROUND(I84*H84,2)</f>
        <v>0</v>
      </c>
      <c r="BL84" s="19" t="s">
        <v>109</v>
      </c>
      <c r="BM84" s="216" t="s">
        <v>729</v>
      </c>
    </row>
    <row r="85" s="13" customFormat="1">
      <c r="A85" s="13"/>
      <c r="B85" s="218"/>
      <c r="C85" s="219"/>
      <c r="D85" s="220" t="s">
        <v>159</v>
      </c>
      <c r="E85" s="221" t="s">
        <v>28</v>
      </c>
      <c r="F85" s="222" t="s">
        <v>730</v>
      </c>
      <c r="G85" s="219"/>
      <c r="H85" s="221" t="s">
        <v>28</v>
      </c>
      <c r="I85" s="223"/>
      <c r="J85" s="219"/>
      <c r="K85" s="219"/>
      <c r="L85" s="224"/>
      <c r="M85" s="225"/>
      <c r="N85" s="226"/>
      <c r="O85" s="226"/>
      <c r="P85" s="226"/>
      <c r="Q85" s="226"/>
      <c r="R85" s="226"/>
      <c r="S85" s="226"/>
      <c r="T85" s="227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8" t="s">
        <v>159</v>
      </c>
      <c r="AU85" s="228" t="s">
        <v>84</v>
      </c>
      <c r="AV85" s="13" t="s">
        <v>82</v>
      </c>
      <c r="AW85" s="13" t="s">
        <v>35</v>
      </c>
      <c r="AX85" s="13" t="s">
        <v>74</v>
      </c>
      <c r="AY85" s="228" t="s">
        <v>152</v>
      </c>
    </row>
    <row r="86" s="14" customFormat="1">
      <c r="A86" s="14"/>
      <c r="B86" s="229"/>
      <c r="C86" s="230"/>
      <c r="D86" s="220" t="s">
        <v>159</v>
      </c>
      <c r="E86" s="231" t="s">
        <v>28</v>
      </c>
      <c r="F86" s="232" t="s">
        <v>84</v>
      </c>
      <c r="G86" s="230"/>
      <c r="H86" s="233">
        <v>2</v>
      </c>
      <c r="I86" s="234"/>
      <c r="J86" s="230"/>
      <c r="K86" s="230"/>
      <c r="L86" s="235"/>
      <c r="M86" s="236"/>
      <c r="N86" s="237"/>
      <c r="O86" s="237"/>
      <c r="P86" s="237"/>
      <c r="Q86" s="237"/>
      <c r="R86" s="237"/>
      <c r="S86" s="237"/>
      <c r="T86" s="238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39" t="s">
        <v>159</v>
      </c>
      <c r="AU86" s="239" t="s">
        <v>84</v>
      </c>
      <c r="AV86" s="14" t="s">
        <v>84</v>
      </c>
      <c r="AW86" s="14" t="s">
        <v>35</v>
      </c>
      <c r="AX86" s="14" t="s">
        <v>82</v>
      </c>
      <c r="AY86" s="239" t="s">
        <v>152</v>
      </c>
    </row>
    <row r="87" s="2" customFormat="1" ht="24.15" customHeight="1">
      <c r="A87" s="40"/>
      <c r="B87" s="41"/>
      <c r="C87" s="205" t="s">
        <v>84</v>
      </c>
      <c r="D87" s="205" t="s">
        <v>153</v>
      </c>
      <c r="E87" s="206" t="s">
        <v>731</v>
      </c>
      <c r="F87" s="207" t="s">
        <v>732</v>
      </c>
      <c r="G87" s="208" t="s">
        <v>728</v>
      </c>
      <c r="H87" s="209">
        <v>1</v>
      </c>
      <c r="I87" s="210"/>
      <c r="J87" s="211">
        <f>ROUND(I87*H87,2)</f>
        <v>0</v>
      </c>
      <c r="K87" s="207" t="s">
        <v>28</v>
      </c>
      <c r="L87" s="46"/>
      <c r="M87" s="212" t="s">
        <v>28</v>
      </c>
      <c r="N87" s="213" t="s">
        <v>45</v>
      </c>
      <c r="O87" s="86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6" t="s">
        <v>109</v>
      </c>
      <c r="AT87" s="216" t="s">
        <v>153</v>
      </c>
      <c r="AU87" s="216" t="s">
        <v>84</v>
      </c>
      <c r="AY87" s="19" t="s">
        <v>152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9" t="s">
        <v>82</v>
      </c>
      <c r="BK87" s="217">
        <f>ROUND(I87*H87,2)</f>
        <v>0</v>
      </c>
      <c r="BL87" s="19" t="s">
        <v>109</v>
      </c>
      <c r="BM87" s="216" t="s">
        <v>733</v>
      </c>
    </row>
    <row r="88" s="13" customFormat="1">
      <c r="A88" s="13"/>
      <c r="B88" s="218"/>
      <c r="C88" s="219"/>
      <c r="D88" s="220" t="s">
        <v>159</v>
      </c>
      <c r="E88" s="221" t="s">
        <v>28</v>
      </c>
      <c r="F88" s="222" t="s">
        <v>734</v>
      </c>
      <c r="G88" s="219"/>
      <c r="H88" s="221" t="s">
        <v>28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8" t="s">
        <v>159</v>
      </c>
      <c r="AU88" s="228" t="s">
        <v>84</v>
      </c>
      <c r="AV88" s="13" t="s">
        <v>82</v>
      </c>
      <c r="AW88" s="13" t="s">
        <v>35</v>
      </c>
      <c r="AX88" s="13" t="s">
        <v>74</v>
      </c>
      <c r="AY88" s="228" t="s">
        <v>152</v>
      </c>
    </row>
    <row r="89" s="14" customFormat="1">
      <c r="A89" s="14"/>
      <c r="B89" s="229"/>
      <c r="C89" s="230"/>
      <c r="D89" s="220" t="s">
        <v>159</v>
      </c>
      <c r="E89" s="231" t="s">
        <v>28</v>
      </c>
      <c r="F89" s="232" t="s">
        <v>82</v>
      </c>
      <c r="G89" s="230"/>
      <c r="H89" s="233">
        <v>1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9" t="s">
        <v>159</v>
      </c>
      <c r="AU89" s="239" t="s">
        <v>84</v>
      </c>
      <c r="AV89" s="14" t="s">
        <v>84</v>
      </c>
      <c r="AW89" s="14" t="s">
        <v>35</v>
      </c>
      <c r="AX89" s="14" t="s">
        <v>82</v>
      </c>
      <c r="AY89" s="239" t="s">
        <v>152</v>
      </c>
    </row>
    <row r="90" s="2" customFormat="1" ht="24.15" customHeight="1">
      <c r="A90" s="40"/>
      <c r="B90" s="41"/>
      <c r="C90" s="205" t="s">
        <v>169</v>
      </c>
      <c r="D90" s="205" t="s">
        <v>153</v>
      </c>
      <c r="E90" s="206" t="s">
        <v>735</v>
      </c>
      <c r="F90" s="207" t="s">
        <v>736</v>
      </c>
      <c r="G90" s="208" t="s">
        <v>728</v>
      </c>
      <c r="H90" s="209">
        <v>1</v>
      </c>
      <c r="I90" s="210"/>
      <c r="J90" s="211">
        <f>ROUND(I90*H90,2)</f>
        <v>0</v>
      </c>
      <c r="K90" s="207" t="s">
        <v>28</v>
      </c>
      <c r="L90" s="46"/>
      <c r="M90" s="212" t="s">
        <v>28</v>
      </c>
      <c r="N90" s="213" t="s">
        <v>45</v>
      </c>
      <c r="O90" s="86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6" t="s">
        <v>109</v>
      </c>
      <c r="AT90" s="216" t="s">
        <v>153</v>
      </c>
      <c r="AU90" s="216" t="s">
        <v>84</v>
      </c>
      <c r="AY90" s="19" t="s">
        <v>152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9" t="s">
        <v>82</v>
      </c>
      <c r="BK90" s="217">
        <f>ROUND(I90*H90,2)</f>
        <v>0</v>
      </c>
      <c r="BL90" s="19" t="s">
        <v>109</v>
      </c>
      <c r="BM90" s="216" t="s">
        <v>737</v>
      </c>
    </row>
    <row r="91" s="13" customFormat="1">
      <c r="A91" s="13"/>
      <c r="B91" s="218"/>
      <c r="C91" s="219"/>
      <c r="D91" s="220" t="s">
        <v>159</v>
      </c>
      <c r="E91" s="221" t="s">
        <v>28</v>
      </c>
      <c r="F91" s="222" t="s">
        <v>738</v>
      </c>
      <c r="G91" s="219"/>
      <c r="H91" s="221" t="s">
        <v>28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159</v>
      </c>
      <c r="AU91" s="228" t="s">
        <v>84</v>
      </c>
      <c r="AV91" s="13" t="s">
        <v>82</v>
      </c>
      <c r="AW91" s="13" t="s">
        <v>35</v>
      </c>
      <c r="AX91" s="13" t="s">
        <v>74</v>
      </c>
      <c r="AY91" s="228" t="s">
        <v>152</v>
      </c>
    </row>
    <row r="92" s="14" customFormat="1">
      <c r="A92" s="14"/>
      <c r="B92" s="229"/>
      <c r="C92" s="230"/>
      <c r="D92" s="220" t="s">
        <v>159</v>
      </c>
      <c r="E92" s="231" t="s">
        <v>28</v>
      </c>
      <c r="F92" s="232" t="s">
        <v>82</v>
      </c>
      <c r="G92" s="230"/>
      <c r="H92" s="233">
        <v>1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159</v>
      </c>
      <c r="AU92" s="239" t="s">
        <v>84</v>
      </c>
      <c r="AV92" s="14" t="s">
        <v>84</v>
      </c>
      <c r="AW92" s="14" t="s">
        <v>35</v>
      </c>
      <c r="AX92" s="14" t="s">
        <v>82</v>
      </c>
      <c r="AY92" s="239" t="s">
        <v>152</v>
      </c>
    </row>
    <row r="93" s="2" customFormat="1" ht="16.5" customHeight="1">
      <c r="A93" s="40"/>
      <c r="B93" s="41"/>
      <c r="C93" s="205" t="s">
        <v>157</v>
      </c>
      <c r="D93" s="205" t="s">
        <v>153</v>
      </c>
      <c r="E93" s="206" t="s">
        <v>739</v>
      </c>
      <c r="F93" s="207" t="s">
        <v>740</v>
      </c>
      <c r="G93" s="208" t="s">
        <v>167</v>
      </c>
      <c r="H93" s="209">
        <v>2</v>
      </c>
      <c r="I93" s="210"/>
      <c r="J93" s="211">
        <f>ROUND(I93*H93,2)</f>
        <v>0</v>
      </c>
      <c r="K93" s="207" t="s">
        <v>28</v>
      </c>
      <c r="L93" s="46"/>
      <c r="M93" s="212" t="s">
        <v>28</v>
      </c>
      <c r="N93" s="213" t="s">
        <v>45</v>
      </c>
      <c r="O93" s="86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6" t="s">
        <v>109</v>
      </c>
      <c r="AT93" s="216" t="s">
        <v>153</v>
      </c>
      <c r="AU93" s="216" t="s">
        <v>84</v>
      </c>
      <c r="AY93" s="19" t="s">
        <v>152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9" t="s">
        <v>82</v>
      </c>
      <c r="BK93" s="217">
        <f>ROUND(I93*H93,2)</f>
        <v>0</v>
      </c>
      <c r="BL93" s="19" t="s">
        <v>109</v>
      </c>
      <c r="BM93" s="216" t="s">
        <v>741</v>
      </c>
    </row>
    <row r="94" s="13" customFormat="1">
      <c r="A94" s="13"/>
      <c r="B94" s="218"/>
      <c r="C94" s="219"/>
      <c r="D94" s="220" t="s">
        <v>159</v>
      </c>
      <c r="E94" s="221" t="s">
        <v>28</v>
      </c>
      <c r="F94" s="222" t="s">
        <v>730</v>
      </c>
      <c r="G94" s="219"/>
      <c r="H94" s="221" t="s">
        <v>28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159</v>
      </c>
      <c r="AU94" s="228" t="s">
        <v>84</v>
      </c>
      <c r="AV94" s="13" t="s">
        <v>82</v>
      </c>
      <c r="AW94" s="13" t="s">
        <v>35</v>
      </c>
      <c r="AX94" s="13" t="s">
        <v>74</v>
      </c>
      <c r="AY94" s="228" t="s">
        <v>152</v>
      </c>
    </row>
    <row r="95" s="14" customFormat="1">
      <c r="A95" s="14"/>
      <c r="B95" s="229"/>
      <c r="C95" s="230"/>
      <c r="D95" s="220" t="s">
        <v>159</v>
      </c>
      <c r="E95" s="231" t="s">
        <v>28</v>
      </c>
      <c r="F95" s="232" t="s">
        <v>82</v>
      </c>
      <c r="G95" s="230"/>
      <c r="H95" s="233">
        <v>1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159</v>
      </c>
      <c r="AU95" s="239" t="s">
        <v>84</v>
      </c>
      <c r="AV95" s="14" t="s">
        <v>84</v>
      </c>
      <c r="AW95" s="14" t="s">
        <v>35</v>
      </c>
      <c r="AX95" s="14" t="s">
        <v>74</v>
      </c>
      <c r="AY95" s="239" t="s">
        <v>152</v>
      </c>
    </row>
    <row r="96" s="13" customFormat="1">
      <c r="A96" s="13"/>
      <c r="B96" s="218"/>
      <c r="C96" s="219"/>
      <c r="D96" s="220" t="s">
        <v>159</v>
      </c>
      <c r="E96" s="221" t="s">
        <v>28</v>
      </c>
      <c r="F96" s="222" t="s">
        <v>734</v>
      </c>
      <c r="G96" s="219"/>
      <c r="H96" s="221" t="s">
        <v>28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159</v>
      </c>
      <c r="AU96" s="228" t="s">
        <v>84</v>
      </c>
      <c r="AV96" s="13" t="s">
        <v>82</v>
      </c>
      <c r="AW96" s="13" t="s">
        <v>35</v>
      </c>
      <c r="AX96" s="13" t="s">
        <v>74</v>
      </c>
      <c r="AY96" s="228" t="s">
        <v>152</v>
      </c>
    </row>
    <row r="97" s="14" customFormat="1">
      <c r="A97" s="14"/>
      <c r="B97" s="229"/>
      <c r="C97" s="230"/>
      <c r="D97" s="220" t="s">
        <v>159</v>
      </c>
      <c r="E97" s="231" t="s">
        <v>28</v>
      </c>
      <c r="F97" s="232" t="s">
        <v>82</v>
      </c>
      <c r="G97" s="230"/>
      <c r="H97" s="233">
        <v>1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9" t="s">
        <v>159</v>
      </c>
      <c r="AU97" s="239" t="s">
        <v>84</v>
      </c>
      <c r="AV97" s="14" t="s">
        <v>84</v>
      </c>
      <c r="AW97" s="14" t="s">
        <v>35</v>
      </c>
      <c r="AX97" s="14" t="s">
        <v>74</v>
      </c>
      <c r="AY97" s="239" t="s">
        <v>152</v>
      </c>
    </row>
    <row r="98" s="15" customFormat="1">
      <c r="A98" s="15"/>
      <c r="B98" s="257"/>
      <c r="C98" s="258"/>
      <c r="D98" s="220" t="s">
        <v>159</v>
      </c>
      <c r="E98" s="259" t="s">
        <v>28</v>
      </c>
      <c r="F98" s="260" t="s">
        <v>262</v>
      </c>
      <c r="G98" s="258"/>
      <c r="H98" s="261">
        <v>2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7" t="s">
        <v>159</v>
      </c>
      <c r="AU98" s="267" t="s">
        <v>84</v>
      </c>
      <c r="AV98" s="15" t="s">
        <v>157</v>
      </c>
      <c r="AW98" s="15" t="s">
        <v>35</v>
      </c>
      <c r="AX98" s="15" t="s">
        <v>82</v>
      </c>
      <c r="AY98" s="267" t="s">
        <v>152</v>
      </c>
    </row>
    <row r="99" s="2" customFormat="1" ht="16.5" customHeight="1">
      <c r="A99" s="40"/>
      <c r="B99" s="41"/>
      <c r="C99" s="205" t="s">
        <v>177</v>
      </c>
      <c r="D99" s="205" t="s">
        <v>153</v>
      </c>
      <c r="E99" s="206" t="s">
        <v>742</v>
      </c>
      <c r="F99" s="207" t="s">
        <v>743</v>
      </c>
      <c r="G99" s="208" t="s">
        <v>216</v>
      </c>
      <c r="H99" s="209">
        <v>85</v>
      </c>
      <c r="I99" s="210"/>
      <c r="J99" s="211">
        <f>ROUND(I99*H99,2)</f>
        <v>0</v>
      </c>
      <c r="K99" s="207" t="s">
        <v>28</v>
      </c>
      <c r="L99" s="46"/>
      <c r="M99" s="212" t="s">
        <v>28</v>
      </c>
      <c r="N99" s="213" t="s">
        <v>45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109</v>
      </c>
      <c r="AT99" s="216" t="s">
        <v>153</v>
      </c>
      <c r="AU99" s="216" t="s">
        <v>84</v>
      </c>
      <c r="AY99" s="19" t="s">
        <v>152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82</v>
      </c>
      <c r="BK99" s="217">
        <f>ROUND(I99*H99,2)</f>
        <v>0</v>
      </c>
      <c r="BL99" s="19" t="s">
        <v>109</v>
      </c>
      <c r="BM99" s="216" t="s">
        <v>744</v>
      </c>
    </row>
    <row r="100" s="13" customFormat="1">
      <c r="A100" s="13"/>
      <c r="B100" s="218"/>
      <c r="C100" s="219"/>
      <c r="D100" s="220" t="s">
        <v>159</v>
      </c>
      <c r="E100" s="221" t="s">
        <v>28</v>
      </c>
      <c r="F100" s="222" t="s">
        <v>730</v>
      </c>
      <c r="G100" s="219"/>
      <c r="H100" s="221" t="s">
        <v>28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159</v>
      </c>
      <c r="AU100" s="228" t="s">
        <v>84</v>
      </c>
      <c r="AV100" s="13" t="s">
        <v>82</v>
      </c>
      <c r="AW100" s="13" t="s">
        <v>35</v>
      </c>
      <c r="AX100" s="13" t="s">
        <v>74</v>
      </c>
      <c r="AY100" s="228" t="s">
        <v>152</v>
      </c>
    </row>
    <row r="101" s="14" customFormat="1">
      <c r="A101" s="14"/>
      <c r="B101" s="229"/>
      <c r="C101" s="230"/>
      <c r="D101" s="220" t="s">
        <v>159</v>
      </c>
      <c r="E101" s="231" t="s">
        <v>28</v>
      </c>
      <c r="F101" s="232" t="s">
        <v>745</v>
      </c>
      <c r="G101" s="230"/>
      <c r="H101" s="233">
        <v>40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159</v>
      </c>
      <c r="AU101" s="239" t="s">
        <v>84</v>
      </c>
      <c r="AV101" s="14" t="s">
        <v>84</v>
      </c>
      <c r="AW101" s="14" t="s">
        <v>35</v>
      </c>
      <c r="AX101" s="14" t="s">
        <v>74</v>
      </c>
      <c r="AY101" s="239" t="s">
        <v>152</v>
      </c>
    </row>
    <row r="102" s="13" customFormat="1">
      <c r="A102" s="13"/>
      <c r="B102" s="218"/>
      <c r="C102" s="219"/>
      <c r="D102" s="220" t="s">
        <v>159</v>
      </c>
      <c r="E102" s="221" t="s">
        <v>28</v>
      </c>
      <c r="F102" s="222" t="s">
        <v>734</v>
      </c>
      <c r="G102" s="219"/>
      <c r="H102" s="221" t="s">
        <v>28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159</v>
      </c>
      <c r="AU102" s="228" t="s">
        <v>84</v>
      </c>
      <c r="AV102" s="13" t="s">
        <v>82</v>
      </c>
      <c r="AW102" s="13" t="s">
        <v>35</v>
      </c>
      <c r="AX102" s="13" t="s">
        <v>74</v>
      </c>
      <c r="AY102" s="228" t="s">
        <v>152</v>
      </c>
    </row>
    <row r="103" s="14" customFormat="1">
      <c r="A103" s="14"/>
      <c r="B103" s="229"/>
      <c r="C103" s="230"/>
      <c r="D103" s="220" t="s">
        <v>159</v>
      </c>
      <c r="E103" s="231" t="s">
        <v>28</v>
      </c>
      <c r="F103" s="232" t="s">
        <v>280</v>
      </c>
      <c r="G103" s="230"/>
      <c r="H103" s="233">
        <v>25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159</v>
      </c>
      <c r="AU103" s="239" t="s">
        <v>84</v>
      </c>
      <c r="AV103" s="14" t="s">
        <v>84</v>
      </c>
      <c r="AW103" s="14" t="s">
        <v>35</v>
      </c>
      <c r="AX103" s="14" t="s">
        <v>74</v>
      </c>
      <c r="AY103" s="239" t="s">
        <v>152</v>
      </c>
    </row>
    <row r="104" s="13" customFormat="1">
      <c r="A104" s="13"/>
      <c r="B104" s="218"/>
      <c r="C104" s="219"/>
      <c r="D104" s="220" t="s">
        <v>159</v>
      </c>
      <c r="E104" s="221" t="s">
        <v>28</v>
      </c>
      <c r="F104" s="222" t="s">
        <v>738</v>
      </c>
      <c r="G104" s="219"/>
      <c r="H104" s="221" t="s">
        <v>28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159</v>
      </c>
      <c r="AU104" s="228" t="s">
        <v>84</v>
      </c>
      <c r="AV104" s="13" t="s">
        <v>82</v>
      </c>
      <c r="AW104" s="13" t="s">
        <v>35</v>
      </c>
      <c r="AX104" s="13" t="s">
        <v>74</v>
      </c>
      <c r="AY104" s="228" t="s">
        <v>152</v>
      </c>
    </row>
    <row r="105" s="14" customFormat="1">
      <c r="A105" s="14"/>
      <c r="B105" s="229"/>
      <c r="C105" s="230"/>
      <c r="D105" s="220" t="s">
        <v>159</v>
      </c>
      <c r="E105" s="231" t="s">
        <v>28</v>
      </c>
      <c r="F105" s="232" t="s">
        <v>256</v>
      </c>
      <c r="G105" s="230"/>
      <c r="H105" s="233">
        <v>20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159</v>
      </c>
      <c r="AU105" s="239" t="s">
        <v>84</v>
      </c>
      <c r="AV105" s="14" t="s">
        <v>84</v>
      </c>
      <c r="AW105" s="14" t="s">
        <v>35</v>
      </c>
      <c r="AX105" s="14" t="s">
        <v>74</v>
      </c>
      <c r="AY105" s="239" t="s">
        <v>152</v>
      </c>
    </row>
    <row r="106" s="15" customFormat="1">
      <c r="A106" s="15"/>
      <c r="B106" s="257"/>
      <c r="C106" s="258"/>
      <c r="D106" s="220" t="s">
        <v>159</v>
      </c>
      <c r="E106" s="259" t="s">
        <v>28</v>
      </c>
      <c r="F106" s="260" t="s">
        <v>262</v>
      </c>
      <c r="G106" s="258"/>
      <c r="H106" s="261">
        <v>85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159</v>
      </c>
      <c r="AU106" s="267" t="s">
        <v>84</v>
      </c>
      <c r="AV106" s="15" t="s">
        <v>157</v>
      </c>
      <c r="AW106" s="15" t="s">
        <v>35</v>
      </c>
      <c r="AX106" s="15" t="s">
        <v>82</v>
      </c>
      <c r="AY106" s="267" t="s">
        <v>152</v>
      </c>
    </row>
    <row r="107" s="2" customFormat="1" ht="16.5" customHeight="1">
      <c r="A107" s="40"/>
      <c r="B107" s="41"/>
      <c r="C107" s="205" t="s">
        <v>181</v>
      </c>
      <c r="D107" s="205" t="s">
        <v>153</v>
      </c>
      <c r="E107" s="206" t="s">
        <v>746</v>
      </c>
      <c r="F107" s="207" t="s">
        <v>747</v>
      </c>
      <c r="G107" s="208" t="s">
        <v>216</v>
      </c>
      <c r="H107" s="209">
        <v>34</v>
      </c>
      <c r="I107" s="210"/>
      <c r="J107" s="211">
        <f>ROUND(I107*H107,2)</f>
        <v>0</v>
      </c>
      <c r="K107" s="207" t="s">
        <v>28</v>
      </c>
      <c r="L107" s="46"/>
      <c r="M107" s="212" t="s">
        <v>28</v>
      </c>
      <c r="N107" s="213" t="s">
        <v>45</v>
      </c>
      <c r="O107" s="86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6" t="s">
        <v>109</v>
      </c>
      <c r="AT107" s="216" t="s">
        <v>153</v>
      </c>
      <c r="AU107" s="216" t="s">
        <v>84</v>
      </c>
      <c r="AY107" s="19" t="s">
        <v>152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9" t="s">
        <v>82</v>
      </c>
      <c r="BK107" s="217">
        <f>ROUND(I107*H107,2)</f>
        <v>0</v>
      </c>
      <c r="BL107" s="19" t="s">
        <v>109</v>
      </c>
      <c r="BM107" s="216" t="s">
        <v>748</v>
      </c>
    </row>
    <row r="108" s="13" customFormat="1">
      <c r="A108" s="13"/>
      <c r="B108" s="218"/>
      <c r="C108" s="219"/>
      <c r="D108" s="220" t="s">
        <v>159</v>
      </c>
      <c r="E108" s="221" t="s">
        <v>28</v>
      </c>
      <c r="F108" s="222" t="s">
        <v>730</v>
      </c>
      <c r="G108" s="219"/>
      <c r="H108" s="221" t="s">
        <v>28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159</v>
      </c>
      <c r="AU108" s="228" t="s">
        <v>84</v>
      </c>
      <c r="AV108" s="13" t="s">
        <v>82</v>
      </c>
      <c r="AW108" s="13" t="s">
        <v>35</v>
      </c>
      <c r="AX108" s="13" t="s">
        <v>74</v>
      </c>
      <c r="AY108" s="228" t="s">
        <v>152</v>
      </c>
    </row>
    <row r="109" s="14" customFormat="1">
      <c r="A109" s="14"/>
      <c r="B109" s="229"/>
      <c r="C109" s="230"/>
      <c r="D109" s="220" t="s">
        <v>159</v>
      </c>
      <c r="E109" s="231" t="s">
        <v>28</v>
      </c>
      <c r="F109" s="232" t="s">
        <v>749</v>
      </c>
      <c r="G109" s="230"/>
      <c r="H109" s="233">
        <v>20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159</v>
      </c>
      <c r="AU109" s="239" t="s">
        <v>84</v>
      </c>
      <c r="AV109" s="14" t="s">
        <v>84</v>
      </c>
      <c r="AW109" s="14" t="s">
        <v>35</v>
      </c>
      <c r="AX109" s="14" t="s">
        <v>74</v>
      </c>
      <c r="AY109" s="239" t="s">
        <v>152</v>
      </c>
    </row>
    <row r="110" s="13" customFormat="1">
      <c r="A110" s="13"/>
      <c r="B110" s="218"/>
      <c r="C110" s="219"/>
      <c r="D110" s="220" t="s">
        <v>159</v>
      </c>
      <c r="E110" s="221" t="s">
        <v>28</v>
      </c>
      <c r="F110" s="222" t="s">
        <v>734</v>
      </c>
      <c r="G110" s="219"/>
      <c r="H110" s="221" t="s">
        <v>28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159</v>
      </c>
      <c r="AU110" s="228" t="s">
        <v>84</v>
      </c>
      <c r="AV110" s="13" t="s">
        <v>82</v>
      </c>
      <c r="AW110" s="13" t="s">
        <v>35</v>
      </c>
      <c r="AX110" s="13" t="s">
        <v>74</v>
      </c>
      <c r="AY110" s="228" t="s">
        <v>152</v>
      </c>
    </row>
    <row r="111" s="14" customFormat="1">
      <c r="A111" s="14"/>
      <c r="B111" s="229"/>
      <c r="C111" s="230"/>
      <c r="D111" s="220" t="s">
        <v>159</v>
      </c>
      <c r="E111" s="231" t="s">
        <v>28</v>
      </c>
      <c r="F111" s="232" t="s">
        <v>187</v>
      </c>
      <c r="G111" s="230"/>
      <c r="H111" s="233">
        <v>7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159</v>
      </c>
      <c r="AU111" s="239" t="s">
        <v>84</v>
      </c>
      <c r="AV111" s="14" t="s">
        <v>84</v>
      </c>
      <c r="AW111" s="14" t="s">
        <v>35</v>
      </c>
      <c r="AX111" s="14" t="s">
        <v>74</v>
      </c>
      <c r="AY111" s="239" t="s">
        <v>152</v>
      </c>
    </row>
    <row r="112" s="13" customFormat="1">
      <c r="A112" s="13"/>
      <c r="B112" s="218"/>
      <c r="C112" s="219"/>
      <c r="D112" s="220" t="s">
        <v>159</v>
      </c>
      <c r="E112" s="221" t="s">
        <v>28</v>
      </c>
      <c r="F112" s="222" t="s">
        <v>738</v>
      </c>
      <c r="G112" s="219"/>
      <c r="H112" s="221" t="s">
        <v>28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159</v>
      </c>
      <c r="AU112" s="228" t="s">
        <v>84</v>
      </c>
      <c r="AV112" s="13" t="s">
        <v>82</v>
      </c>
      <c r="AW112" s="13" t="s">
        <v>35</v>
      </c>
      <c r="AX112" s="13" t="s">
        <v>74</v>
      </c>
      <c r="AY112" s="228" t="s">
        <v>152</v>
      </c>
    </row>
    <row r="113" s="14" customFormat="1">
      <c r="A113" s="14"/>
      <c r="B113" s="229"/>
      <c r="C113" s="230"/>
      <c r="D113" s="220" t="s">
        <v>159</v>
      </c>
      <c r="E113" s="231" t="s">
        <v>28</v>
      </c>
      <c r="F113" s="232" t="s">
        <v>187</v>
      </c>
      <c r="G113" s="230"/>
      <c r="H113" s="233">
        <v>7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159</v>
      </c>
      <c r="AU113" s="239" t="s">
        <v>84</v>
      </c>
      <c r="AV113" s="14" t="s">
        <v>84</v>
      </c>
      <c r="AW113" s="14" t="s">
        <v>35</v>
      </c>
      <c r="AX113" s="14" t="s">
        <v>74</v>
      </c>
      <c r="AY113" s="239" t="s">
        <v>152</v>
      </c>
    </row>
    <row r="114" s="15" customFormat="1">
      <c r="A114" s="15"/>
      <c r="B114" s="257"/>
      <c r="C114" s="258"/>
      <c r="D114" s="220" t="s">
        <v>159</v>
      </c>
      <c r="E114" s="259" t="s">
        <v>28</v>
      </c>
      <c r="F114" s="260" t="s">
        <v>262</v>
      </c>
      <c r="G114" s="258"/>
      <c r="H114" s="261">
        <v>34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159</v>
      </c>
      <c r="AU114" s="267" t="s">
        <v>84</v>
      </c>
      <c r="AV114" s="15" t="s">
        <v>157</v>
      </c>
      <c r="AW114" s="15" t="s">
        <v>35</v>
      </c>
      <c r="AX114" s="15" t="s">
        <v>82</v>
      </c>
      <c r="AY114" s="267" t="s">
        <v>152</v>
      </c>
    </row>
    <row r="115" s="2" customFormat="1" ht="16.5" customHeight="1">
      <c r="A115" s="40"/>
      <c r="B115" s="41"/>
      <c r="C115" s="205" t="s">
        <v>187</v>
      </c>
      <c r="D115" s="205" t="s">
        <v>153</v>
      </c>
      <c r="E115" s="206" t="s">
        <v>750</v>
      </c>
      <c r="F115" s="207" t="s">
        <v>751</v>
      </c>
      <c r="G115" s="208" t="s">
        <v>216</v>
      </c>
      <c r="H115" s="209">
        <v>73</v>
      </c>
      <c r="I115" s="210"/>
      <c r="J115" s="211">
        <f>ROUND(I115*H115,2)</f>
        <v>0</v>
      </c>
      <c r="K115" s="207" t="s">
        <v>28</v>
      </c>
      <c r="L115" s="46"/>
      <c r="M115" s="212" t="s">
        <v>28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109</v>
      </c>
      <c r="AT115" s="216" t="s">
        <v>153</v>
      </c>
      <c r="AU115" s="216" t="s">
        <v>84</v>
      </c>
      <c r="AY115" s="19" t="s">
        <v>152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109</v>
      </c>
      <c r="BM115" s="216" t="s">
        <v>752</v>
      </c>
    </row>
    <row r="116" s="13" customFormat="1">
      <c r="A116" s="13"/>
      <c r="B116" s="218"/>
      <c r="C116" s="219"/>
      <c r="D116" s="220" t="s">
        <v>159</v>
      </c>
      <c r="E116" s="221" t="s">
        <v>28</v>
      </c>
      <c r="F116" s="222" t="s">
        <v>730</v>
      </c>
      <c r="G116" s="219"/>
      <c r="H116" s="221" t="s">
        <v>28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159</v>
      </c>
      <c r="AU116" s="228" t="s">
        <v>84</v>
      </c>
      <c r="AV116" s="13" t="s">
        <v>82</v>
      </c>
      <c r="AW116" s="13" t="s">
        <v>35</v>
      </c>
      <c r="AX116" s="13" t="s">
        <v>74</v>
      </c>
      <c r="AY116" s="228" t="s">
        <v>152</v>
      </c>
    </row>
    <row r="117" s="14" customFormat="1">
      <c r="A117" s="14"/>
      <c r="B117" s="229"/>
      <c r="C117" s="230"/>
      <c r="D117" s="220" t="s">
        <v>159</v>
      </c>
      <c r="E117" s="231" t="s">
        <v>28</v>
      </c>
      <c r="F117" s="232" t="s">
        <v>753</v>
      </c>
      <c r="G117" s="230"/>
      <c r="H117" s="233">
        <v>24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159</v>
      </c>
      <c r="AU117" s="239" t="s">
        <v>84</v>
      </c>
      <c r="AV117" s="14" t="s">
        <v>84</v>
      </c>
      <c r="AW117" s="14" t="s">
        <v>35</v>
      </c>
      <c r="AX117" s="14" t="s">
        <v>74</v>
      </c>
      <c r="AY117" s="239" t="s">
        <v>152</v>
      </c>
    </row>
    <row r="118" s="13" customFormat="1">
      <c r="A118" s="13"/>
      <c r="B118" s="218"/>
      <c r="C118" s="219"/>
      <c r="D118" s="220" t="s">
        <v>159</v>
      </c>
      <c r="E118" s="221" t="s">
        <v>28</v>
      </c>
      <c r="F118" s="222" t="s">
        <v>734</v>
      </c>
      <c r="G118" s="219"/>
      <c r="H118" s="221" t="s">
        <v>28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159</v>
      </c>
      <c r="AU118" s="228" t="s">
        <v>84</v>
      </c>
      <c r="AV118" s="13" t="s">
        <v>82</v>
      </c>
      <c r="AW118" s="13" t="s">
        <v>35</v>
      </c>
      <c r="AX118" s="13" t="s">
        <v>74</v>
      </c>
      <c r="AY118" s="228" t="s">
        <v>152</v>
      </c>
    </row>
    <row r="119" s="14" customFormat="1">
      <c r="A119" s="14"/>
      <c r="B119" s="229"/>
      <c r="C119" s="230"/>
      <c r="D119" s="220" t="s">
        <v>159</v>
      </c>
      <c r="E119" s="231" t="s">
        <v>28</v>
      </c>
      <c r="F119" s="232" t="s">
        <v>290</v>
      </c>
      <c r="G119" s="230"/>
      <c r="H119" s="233">
        <v>27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159</v>
      </c>
      <c r="AU119" s="239" t="s">
        <v>84</v>
      </c>
      <c r="AV119" s="14" t="s">
        <v>84</v>
      </c>
      <c r="AW119" s="14" t="s">
        <v>35</v>
      </c>
      <c r="AX119" s="14" t="s">
        <v>74</v>
      </c>
      <c r="AY119" s="239" t="s">
        <v>152</v>
      </c>
    </row>
    <row r="120" s="13" customFormat="1">
      <c r="A120" s="13"/>
      <c r="B120" s="218"/>
      <c r="C120" s="219"/>
      <c r="D120" s="220" t="s">
        <v>159</v>
      </c>
      <c r="E120" s="221" t="s">
        <v>28</v>
      </c>
      <c r="F120" s="222" t="s">
        <v>738</v>
      </c>
      <c r="G120" s="219"/>
      <c r="H120" s="221" t="s">
        <v>28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159</v>
      </c>
      <c r="AU120" s="228" t="s">
        <v>84</v>
      </c>
      <c r="AV120" s="13" t="s">
        <v>82</v>
      </c>
      <c r="AW120" s="13" t="s">
        <v>35</v>
      </c>
      <c r="AX120" s="13" t="s">
        <v>74</v>
      </c>
      <c r="AY120" s="228" t="s">
        <v>152</v>
      </c>
    </row>
    <row r="121" s="14" customFormat="1">
      <c r="A121" s="14"/>
      <c r="B121" s="229"/>
      <c r="C121" s="230"/>
      <c r="D121" s="220" t="s">
        <v>159</v>
      </c>
      <c r="E121" s="231" t="s">
        <v>28</v>
      </c>
      <c r="F121" s="232" t="s">
        <v>268</v>
      </c>
      <c r="G121" s="230"/>
      <c r="H121" s="233">
        <v>22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159</v>
      </c>
      <c r="AU121" s="239" t="s">
        <v>84</v>
      </c>
      <c r="AV121" s="14" t="s">
        <v>84</v>
      </c>
      <c r="AW121" s="14" t="s">
        <v>35</v>
      </c>
      <c r="AX121" s="14" t="s">
        <v>74</v>
      </c>
      <c r="AY121" s="239" t="s">
        <v>152</v>
      </c>
    </row>
    <row r="122" s="15" customFormat="1">
      <c r="A122" s="15"/>
      <c r="B122" s="257"/>
      <c r="C122" s="258"/>
      <c r="D122" s="220" t="s">
        <v>159</v>
      </c>
      <c r="E122" s="259" t="s">
        <v>28</v>
      </c>
      <c r="F122" s="260" t="s">
        <v>262</v>
      </c>
      <c r="G122" s="258"/>
      <c r="H122" s="261">
        <v>73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159</v>
      </c>
      <c r="AU122" s="267" t="s">
        <v>84</v>
      </c>
      <c r="AV122" s="15" t="s">
        <v>157</v>
      </c>
      <c r="AW122" s="15" t="s">
        <v>35</v>
      </c>
      <c r="AX122" s="15" t="s">
        <v>82</v>
      </c>
      <c r="AY122" s="267" t="s">
        <v>152</v>
      </c>
    </row>
    <row r="123" s="2" customFormat="1" ht="24.15" customHeight="1">
      <c r="A123" s="40"/>
      <c r="B123" s="41"/>
      <c r="C123" s="205" t="s">
        <v>104</v>
      </c>
      <c r="D123" s="205" t="s">
        <v>153</v>
      </c>
      <c r="E123" s="206" t="s">
        <v>754</v>
      </c>
      <c r="F123" s="207" t="s">
        <v>755</v>
      </c>
      <c r="G123" s="208" t="s">
        <v>172</v>
      </c>
      <c r="H123" s="209">
        <v>4</v>
      </c>
      <c r="I123" s="210"/>
      <c r="J123" s="211">
        <f>ROUND(I123*H123,2)</f>
        <v>0</v>
      </c>
      <c r="K123" s="207" t="s">
        <v>28</v>
      </c>
      <c r="L123" s="46"/>
      <c r="M123" s="212" t="s">
        <v>28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109</v>
      </c>
      <c r="AT123" s="216" t="s">
        <v>153</v>
      </c>
      <c r="AU123" s="216" t="s">
        <v>84</v>
      </c>
      <c r="AY123" s="19" t="s">
        <v>152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109</v>
      </c>
      <c r="BM123" s="216" t="s">
        <v>756</v>
      </c>
    </row>
    <row r="124" s="13" customFormat="1">
      <c r="A124" s="13"/>
      <c r="B124" s="218"/>
      <c r="C124" s="219"/>
      <c r="D124" s="220" t="s">
        <v>159</v>
      </c>
      <c r="E124" s="221" t="s">
        <v>28</v>
      </c>
      <c r="F124" s="222" t="s">
        <v>730</v>
      </c>
      <c r="G124" s="219"/>
      <c r="H124" s="221" t="s">
        <v>28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159</v>
      </c>
      <c r="AU124" s="228" t="s">
        <v>84</v>
      </c>
      <c r="AV124" s="13" t="s">
        <v>82</v>
      </c>
      <c r="AW124" s="13" t="s">
        <v>35</v>
      </c>
      <c r="AX124" s="13" t="s">
        <v>74</v>
      </c>
      <c r="AY124" s="228" t="s">
        <v>152</v>
      </c>
    </row>
    <row r="125" s="14" customFormat="1">
      <c r="A125" s="14"/>
      <c r="B125" s="229"/>
      <c r="C125" s="230"/>
      <c r="D125" s="220" t="s">
        <v>159</v>
      </c>
      <c r="E125" s="231" t="s">
        <v>28</v>
      </c>
      <c r="F125" s="232" t="s">
        <v>84</v>
      </c>
      <c r="G125" s="230"/>
      <c r="H125" s="233">
        <v>2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159</v>
      </c>
      <c r="AU125" s="239" t="s">
        <v>84</v>
      </c>
      <c r="AV125" s="14" t="s">
        <v>84</v>
      </c>
      <c r="AW125" s="14" t="s">
        <v>35</v>
      </c>
      <c r="AX125" s="14" t="s">
        <v>74</v>
      </c>
      <c r="AY125" s="239" t="s">
        <v>152</v>
      </c>
    </row>
    <row r="126" s="13" customFormat="1">
      <c r="A126" s="13"/>
      <c r="B126" s="218"/>
      <c r="C126" s="219"/>
      <c r="D126" s="220" t="s">
        <v>159</v>
      </c>
      <c r="E126" s="221" t="s">
        <v>28</v>
      </c>
      <c r="F126" s="222" t="s">
        <v>734</v>
      </c>
      <c r="G126" s="219"/>
      <c r="H126" s="221" t="s">
        <v>28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159</v>
      </c>
      <c r="AU126" s="228" t="s">
        <v>84</v>
      </c>
      <c r="AV126" s="13" t="s">
        <v>82</v>
      </c>
      <c r="AW126" s="13" t="s">
        <v>35</v>
      </c>
      <c r="AX126" s="13" t="s">
        <v>74</v>
      </c>
      <c r="AY126" s="228" t="s">
        <v>152</v>
      </c>
    </row>
    <row r="127" s="14" customFormat="1">
      <c r="A127" s="14"/>
      <c r="B127" s="229"/>
      <c r="C127" s="230"/>
      <c r="D127" s="220" t="s">
        <v>159</v>
      </c>
      <c r="E127" s="231" t="s">
        <v>28</v>
      </c>
      <c r="F127" s="232" t="s">
        <v>82</v>
      </c>
      <c r="G127" s="230"/>
      <c r="H127" s="233">
        <v>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159</v>
      </c>
      <c r="AU127" s="239" t="s">
        <v>84</v>
      </c>
      <c r="AV127" s="14" t="s">
        <v>84</v>
      </c>
      <c r="AW127" s="14" t="s">
        <v>35</v>
      </c>
      <c r="AX127" s="14" t="s">
        <v>74</v>
      </c>
      <c r="AY127" s="239" t="s">
        <v>152</v>
      </c>
    </row>
    <row r="128" s="13" customFormat="1">
      <c r="A128" s="13"/>
      <c r="B128" s="218"/>
      <c r="C128" s="219"/>
      <c r="D128" s="220" t="s">
        <v>159</v>
      </c>
      <c r="E128" s="221" t="s">
        <v>28</v>
      </c>
      <c r="F128" s="222" t="s">
        <v>738</v>
      </c>
      <c r="G128" s="219"/>
      <c r="H128" s="221" t="s">
        <v>28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159</v>
      </c>
      <c r="AU128" s="228" t="s">
        <v>84</v>
      </c>
      <c r="AV128" s="13" t="s">
        <v>82</v>
      </c>
      <c r="AW128" s="13" t="s">
        <v>35</v>
      </c>
      <c r="AX128" s="13" t="s">
        <v>74</v>
      </c>
      <c r="AY128" s="228" t="s">
        <v>152</v>
      </c>
    </row>
    <row r="129" s="14" customFormat="1">
      <c r="A129" s="14"/>
      <c r="B129" s="229"/>
      <c r="C129" s="230"/>
      <c r="D129" s="220" t="s">
        <v>159</v>
      </c>
      <c r="E129" s="231" t="s">
        <v>28</v>
      </c>
      <c r="F129" s="232" t="s">
        <v>82</v>
      </c>
      <c r="G129" s="230"/>
      <c r="H129" s="233">
        <v>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159</v>
      </c>
      <c r="AU129" s="239" t="s">
        <v>84</v>
      </c>
      <c r="AV129" s="14" t="s">
        <v>84</v>
      </c>
      <c r="AW129" s="14" t="s">
        <v>35</v>
      </c>
      <c r="AX129" s="14" t="s">
        <v>74</v>
      </c>
      <c r="AY129" s="239" t="s">
        <v>152</v>
      </c>
    </row>
    <row r="130" s="15" customFormat="1">
      <c r="A130" s="15"/>
      <c r="B130" s="257"/>
      <c r="C130" s="258"/>
      <c r="D130" s="220" t="s">
        <v>159</v>
      </c>
      <c r="E130" s="259" t="s">
        <v>28</v>
      </c>
      <c r="F130" s="260" t="s">
        <v>262</v>
      </c>
      <c r="G130" s="258"/>
      <c r="H130" s="261">
        <v>4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159</v>
      </c>
      <c r="AU130" s="267" t="s">
        <v>84</v>
      </c>
      <c r="AV130" s="15" t="s">
        <v>157</v>
      </c>
      <c r="AW130" s="15" t="s">
        <v>35</v>
      </c>
      <c r="AX130" s="15" t="s">
        <v>82</v>
      </c>
      <c r="AY130" s="267" t="s">
        <v>152</v>
      </c>
    </row>
    <row r="131" s="2" customFormat="1" ht="16.5" customHeight="1">
      <c r="A131" s="40"/>
      <c r="B131" s="41"/>
      <c r="C131" s="205" t="s">
        <v>150</v>
      </c>
      <c r="D131" s="205" t="s">
        <v>153</v>
      </c>
      <c r="E131" s="206" t="s">
        <v>757</v>
      </c>
      <c r="F131" s="207" t="s">
        <v>758</v>
      </c>
      <c r="G131" s="208" t="s">
        <v>172</v>
      </c>
      <c r="H131" s="209">
        <v>4</v>
      </c>
      <c r="I131" s="210"/>
      <c r="J131" s="211">
        <f>ROUND(I131*H131,2)</f>
        <v>0</v>
      </c>
      <c r="K131" s="207" t="s">
        <v>28</v>
      </c>
      <c r="L131" s="46"/>
      <c r="M131" s="212" t="s">
        <v>28</v>
      </c>
      <c r="N131" s="213" t="s">
        <v>45</v>
      </c>
      <c r="O131" s="86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109</v>
      </c>
      <c r="AT131" s="216" t="s">
        <v>153</v>
      </c>
      <c r="AU131" s="216" t="s">
        <v>84</v>
      </c>
      <c r="AY131" s="19" t="s">
        <v>152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82</v>
      </c>
      <c r="BK131" s="217">
        <f>ROUND(I131*H131,2)</f>
        <v>0</v>
      </c>
      <c r="BL131" s="19" t="s">
        <v>109</v>
      </c>
      <c r="BM131" s="216" t="s">
        <v>759</v>
      </c>
    </row>
    <row r="132" s="13" customFormat="1">
      <c r="A132" s="13"/>
      <c r="B132" s="218"/>
      <c r="C132" s="219"/>
      <c r="D132" s="220" t="s">
        <v>159</v>
      </c>
      <c r="E132" s="221" t="s">
        <v>28</v>
      </c>
      <c r="F132" s="222" t="s">
        <v>730</v>
      </c>
      <c r="G132" s="219"/>
      <c r="H132" s="221" t="s">
        <v>28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159</v>
      </c>
      <c r="AU132" s="228" t="s">
        <v>84</v>
      </c>
      <c r="AV132" s="13" t="s">
        <v>82</v>
      </c>
      <c r="AW132" s="13" t="s">
        <v>35</v>
      </c>
      <c r="AX132" s="13" t="s">
        <v>74</v>
      </c>
      <c r="AY132" s="228" t="s">
        <v>152</v>
      </c>
    </row>
    <row r="133" s="14" customFormat="1">
      <c r="A133" s="14"/>
      <c r="B133" s="229"/>
      <c r="C133" s="230"/>
      <c r="D133" s="220" t="s">
        <v>159</v>
      </c>
      <c r="E133" s="231" t="s">
        <v>28</v>
      </c>
      <c r="F133" s="232" t="s">
        <v>84</v>
      </c>
      <c r="G133" s="230"/>
      <c r="H133" s="233">
        <v>2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159</v>
      </c>
      <c r="AU133" s="239" t="s">
        <v>84</v>
      </c>
      <c r="AV133" s="14" t="s">
        <v>84</v>
      </c>
      <c r="AW133" s="14" t="s">
        <v>35</v>
      </c>
      <c r="AX133" s="14" t="s">
        <v>74</v>
      </c>
      <c r="AY133" s="239" t="s">
        <v>152</v>
      </c>
    </row>
    <row r="134" s="13" customFormat="1">
      <c r="A134" s="13"/>
      <c r="B134" s="218"/>
      <c r="C134" s="219"/>
      <c r="D134" s="220" t="s">
        <v>159</v>
      </c>
      <c r="E134" s="221" t="s">
        <v>28</v>
      </c>
      <c r="F134" s="222" t="s">
        <v>734</v>
      </c>
      <c r="G134" s="219"/>
      <c r="H134" s="221" t="s">
        <v>28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159</v>
      </c>
      <c r="AU134" s="228" t="s">
        <v>84</v>
      </c>
      <c r="AV134" s="13" t="s">
        <v>82</v>
      </c>
      <c r="AW134" s="13" t="s">
        <v>35</v>
      </c>
      <c r="AX134" s="13" t="s">
        <v>74</v>
      </c>
      <c r="AY134" s="228" t="s">
        <v>152</v>
      </c>
    </row>
    <row r="135" s="14" customFormat="1">
      <c r="A135" s="14"/>
      <c r="B135" s="229"/>
      <c r="C135" s="230"/>
      <c r="D135" s="220" t="s">
        <v>159</v>
      </c>
      <c r="E135" s="231" t="s">
        <v>28</v>
      </c>
      <c r="F135" s="232" t="s">
        <v>82</v>
      </c>
      <c r="G135" s="230"/>
      <c r="H135" s="233">
        <v>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159</v>
      </c>
      <c r="AU135" s="239" t="s">
        <v>84</v>
      </c>
      <c r="AV135" s="14" t="s">
        <v>84</v>
      </c>
      <c r="AW135" s="14" t="s">
        <v>35</v>
      </c>
      <c r="AX135" s="14" t="s">
        <v>74</v>
      </c>
      <c r="AY135" s="239" t="s">
        <v>152</v>
      </c>
    </row>
    <row r="136" s="13" customFormat="1">
      <c r="A136" s="13"/>
      <c r="B136" s="218"/>
      <c r="C136" s="219"/>
      <c r="D136" s="220" t="s">
        <v>159</v>
      </c>
      <c r="E136" s="221" t="s">
        <v>28</v>
      </c>
      <c r="F136" s="222" t="s">
        <v>738</v>
      </c>
      <c r="G136" s="219"/>
      <c r="H136" s="221" t="s">
        <v>28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159</v>
      </c>
      <c r="AU136" s="228" t="s">
        <v>84</v>
      </c>
      <c r="AV136" s="13" t="s">
        <v>82</v>
      </c>
      <c r="AW136" s="13" t="s">
        <v>35</v>
      </c>
      <c r="AX136" s="13" t="s">
        <v>74</v>
      </c>
      <c r="AY136" s="228" t="s">
        <v>152</v>
      </c>
    </row>
    <row r="137" s="14" customFormat="1">
      <c r="A137" s="14"/>
      <c r="B137" s="229"/>
      <c r="C137" s="230"/>
      <c r="D137" s="220" t="s">
        <v>159</v>
      </c>
      <c r="E137" s="231" t="s">
        <v>28</v>
      </c>
      <c r="F137" s="232" t="s">
        <v>82</v>
      </c>
      <c r="G137" s="230"/>
      <c r="H137" s="233">
        <v>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159</v>
      </c>
      <c r="AU137" s="239" t="s">
        <v>84</v>
      </c>
      <c r="AV137" s="14" t="s">
        <v>84</v>
      </c>
      <c r="AW137" s="14" t="s">
        <v>35</v>
      </c>
      <c r="AX137" s="14" t="s">
        <v>74</v>
      </c>
      <c r="AY137" s="239" t="s">
        <v>152</v>
      </c>
    </row>
    <row r="138" s="15" customFormat="1">
      <c r="A138" s="15"/>
      <c r="B138" s="257"/>
      <c r="C138" s="258"/>
      <c r="D138" s="220" t="s">
        <v>159</v>
      </c>
      <c r="E138" s="259" t="s">
        <v>28</v>
      </c>
      <c r="F138" s="260" t="s">
        <v>262</v>
      </c>
      <c r="G138" s="258"/>
      <c r="H138" s="261">
        <v>4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159</v>
      </c>
      <c r="AU138" s="267" t="s">
        <v>84</v>
      </c>
      <c r="AV138" s="15" t="s">
        <v>157</v>
      </c>
      <c r="AW138" s="15" t="s">
        <v>35</v>
      </c>
      <c r="AX138" s="15" t="s">
        <v>82</v>
      </c>
      <c r="AY138" s="267" t="s">
        <v>152</v>
      </c>
    </row>
    <row r="139" s="2" customFormat="1" ht="16.5" customHeight="1">
      <c r="A139" s="40"/>
      <c r="B139" s="41"/>
      <c r="C139" s="205" t="s">
        <v>204</v>
      </c>
      <c r="D139" s="205" t="s">
        <v>153</v>
      </c>
      <c r="E139" s="206" t="s">
        <v>760</v>
      </c>
      <c r="F139" s="207" t="s">
        <v>761</v>
      </c>
      <c r="G139" s="208" t="s">
        <v>172</v>
      </c>
      <c r="H139" s="209">
        <v>4</v>
      </c>
      <c r="I139" s="210"/>
      <c r="J139" s="211">
        <f>ROUND(I139*H139,2)</f>
        <v>0</v>
      </c>
      <c r="K139" s="207" t="s">
        <v>28</v>
      </c>
      <c r="L139" s="46"/>
      <c r="M139" s="212" t="s">
        <v>28</v>
      </c>
      <c r="N139" s="213" t="s">
        <v>45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109</v>
      </c>
      <c r="AT139" s="216" t="s">
        <v>153</v>
      </c>
      <c r="AU139" s="216" t="s">
        <v>84</v>
      </c>
      <c r="AY139" s="19" t="s">
        <v>152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9" t="s">
        <v>82</v>
      </c>
      <c r="BK139" s="217">
        <f>ROUND(I139*H139,2)</f>
        <v>0</v>
      </c>
      <c r="BL139" s="19" t="s">
        <v>109</v>
      </c>
      <c r="BM139" s="216" t="s">
        <v>762</v>
      </c>
    </row>
    <row r="140" s="13" customFormat="1">
      <c r="A140" s="13"/>
      <c r="B140" s="218"/>
      <c r="C140" s="219"/>
      <c r="D140" s="220" t="s">
        <v>159</v>
      </c>
      <c r="E140" s="221" t="s">
        <v>28</v>
      </c>
      <c r="F140" s="222" t="s">
        <v>730</v>
      </c>
      <c r="G140" s="219"/>
      <c r="H140" s="221" t="s">
        <v>28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159</v>
      </c>
      <c r="AU140" s="228" t="s">
        <v>84</v>
      </c>
      <c r="AV140" s="13" t="s">
        <v>82</v>
      </c>
      <c r="AW140" s="13" t="s">
        <v>35</v>
      </c>
      <c r="AX140" s="13" t="s">
        <v>74</v>
      </c>
      <c r="AY140" s="228" t="s">
        <v>152</v>
      </c>
    </row>
    <row r="141" s="14" customFormat="1">
      <c r="A141" s="14"/>
      <c r="B141" s="229"/>
      <c r="C141" s="230"/>
      <c r="D141" s="220" t="s">
        <v>159</v>
      </c>
      <c r="E141" s="231" t="s">
        <v>28</v>
      </c>
      <c r="F141" s="232" t="s">
        <v>84</v>
      </c>
      <c r="G141" s="230"/>
      <c r="H141" s="233">
        <v>2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159</v>
      </c>
      <c r="AU141" s="239" t="s">
        <v>84</v>
      </c>
      <c r="AV141" s="14" t="s">
        <v>84</v>
      </c>
      <c r="AW141" s="14" t="s">
        <v>35</v>
      </c>
      <c r="AX141" s="14" t="s">
        <v>74</v>
      </c>
      <c r="AY141" s="239" t="s">
        <v>152</v>
      </c>
    </row>
    <row r="142" s="13" customFormat="1">
      <c r="A142" s="13"/>
      <c r="B142" s="218"/>
      <c r="C142" s="219"/>
      <c r="D142" s="220" t="s">
        <v>159</v>
      </c>
      <c r="E142" s="221" t="s">
        <v>28</v>
      </c>
      <c r="F142" s="222" t="s">
        <v>734</v>
      </c>
      <c r="G142" s="219"/>
      <c r="H142" s="221" t="s">
        <v>28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159</v>
      </c>
      <c r="AU142" s="228" t="s">
        <v>84</v>
      </c>
      <c r="AV142" s="13" t="s">
        <v>82</v>
      </c>
      <c r="AW142" s="13" t="s">
        <v>35</v>
      </c>
      <c r="AX142" s="13" t="s">
        <v>74</v>
      </c>
      <c r="AY142" s="228" t="s">
        <v>152</v>
      </c>
    </row>
    <row r="143" s="14" customFormat="1">
      <c r="A143" s="14"/>
      <c r="B143" s="229"/>
      <c r="C143" s="230"/>
      <c r="D143" s="220" t="s">
        <v>159</v>
      </c>
      <c r="E143" s="231" t="s">
        <v>28</v>
      </c>
      <c r="F143" s="232" t="s">
        <v>82</v>
      </c>
      <c r="G143" s="230"/>
      <c r="H143" s="233">
        <v>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159</v>
      </c>
      <c r="AU143" s="239" t="s">
        <v>84</v>
      </c>
      <c r="AV143" s="14" t="s">
        <v>84</v>
      </c>
      <c r="AW143" s="14" t="s">
        <v>35</v>
      </c>
      <c r="AX143" s="14" t="s">
        <v>74</v>
      </c>
      <c r="AY143" s="239" t="s">
        <v>152</v>
      </c>
    </row>
    <row r="144" s="13" customFormat="1">
      <c r="A144" s="13"/>
      <c r="B144" s="218"/>
      <c r="C144" s="219"/>
      <c r="D144" s="220" t="s">
        <v>159</v>
      </c>
      <c r="E144" s="221" t="s">
        <v>28</v>
      </c>
      <c r="F144" s="222" t="s">
        <v>738</v>
      </c>
      <c r="G144" s="219"/>
      <c r="H144" s="221" t="s">
        <v>28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159</v>
      </c>
      <c r="AU144" s="228" t="s">
        <v>84</v>
      </c>
      <c r="AV144" s="13" t="s">
        <v>82</v>
      </c>
      <c r="AW144" s="13" t="s">
        <v>35</v>
      </c>
      <c r="AX144" s="13" t="s">
        <v>74</v>
      </c>
      <c r="AY144" s="228" t="s">
        <v>152</v>
      </c>
    </row>
    <row r="145" s="14" customFormat="1">
      <c r="A145" s="14"/>
      <c r="B145" s="229"/>
      <c r="C145" s="230"/>
      <c r="D145" s="220" t="s">
        <v>159</v>
      </c>
      <c r="E145" s="231" t="s">
        <v>28</v>
      </c>
      <c r="F145" s="232" t="s">
        <v>82</v>
      </c>
      <c r="G145" s="230"/>
      <c r="H145" s="233">
        <v>1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159</v>
      </c>
      <c r="AU145" s="239" t="s">
        <v>84</v>
      </c>
      <c r="AV145" s="14" t="s">
        <v>84</v>
      </c>
      <c r="AW145" s="14" t="s">
        <v>35</v>
      </c>
      <c r="AX145" s="14" t="s">
        <v>74</v>
      </c>
      <c r="AY145" s="239" t="s">
        <v>152</v>
      </c>
    </row>
    <row r="146" s="15" customFormat="1">
      <c r="A146" s="15"/>
      <c r="B146" s="257"/>
      <c r="C146" s="258"/>
      <c r="D146" s="220" t="s">
        <v>159</v>
      </c>
      <c r="E146" s="259" t="s">
        <v>28</v>
      </c>
      <c r="F146" s="260" t="s">
        <v>262</v>
      </c>
      <c r="G146" s="258"/>
      <c r="H146" s="261">
        <v>4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159</v>
      </c>
      <c r="AU146" s="267" t="s">
        <v>84</v>
      </c>
      <c r="AV146" s="15" t="s">
        <v>157</v>
      </c>
      <c r="AW146" s="15" t="s">
        <v>35</v>
      </c>
      <c r="AX146" s="15" t="s">
        <v>82</v>
      </c>
      <c r="AY146" s="267" t="s">
        <v>152</v>
      </c>
    </row>
    <row r="147" s="2" customFormat="1" ht="16.5" customHeight="1">
      <c r="A147" s="40"/>
      <c r="B147" s="41"/>
      <c r="C147" s="205" t="s">
        <v>213</v>
      </c>
      <c r="D147" s="205" t="s">
        <v>153</v>
      </c>
      <c r="E147" s="206" t="s">
        <v>763</v>
      </c>
      <c r="F147" s="207" t="s">
        <v>764</v>
      </c>
      <c r="G147" s="208" t="s">
        <v>172</v>
      </c>
      <c r="H147" s="209">
        <v>4</v>
      </c>
      <c r="I147" s="210"/>
      <c r="J147" s="211">
        <f>ROUND(I147*H147,2)</f>
        <v>0</v>
      </c>
      <c r="K147" s="207" t="s">
        <v>28</v>
      </c>
      <c r="L147" s="46"/>
      <c r="M147" s="212" t="s">
        <v>28</v>
      </c>
      <c r="N147" s="213" t="s">
        <v>45</v>
      </c>
      <c r="O147" s="8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109</v>
      </c>
      <c r="AT147" s="216" t="s">
        <v>153</v>
      </c>
      <c r="AU147" s="216" t="s">
        <v>84</v>
      </c>
      <c r="AY147" s="19" t="s">
        <v>152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82</v>
      </c>
      <c r="BK147" s="217">
        <f>ROUND(I147*H147,2)</f>
        <v>0</v>
      </c>
      <c r="BL147" s="19" t="s">
        <v>109</v>
      </c>
      <c r="BM147" s="216" t="s">
        <v>765</v>
      </c>
    </row>
    <row r="148" s="13" customFormat="1">
      <c r="A148" s="13"/>
      <c r="B148" s="218"/>
      <c r="C148" s="219"/>
      <c r="D148" s="220" t="s">
        <v>159</v>
      </c>
      <c r="E148" s="221" t="s">
        <v>28</v>
      </c>
      <c r="F148" s="222" t="s">
        <v>730</v>
      </c>
      <c r="G148" s="219"/>
      <c r="H148" s="221" t="s">
        <v>28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159</v>
      </c>
      <c r="AU148" s="228" t="s">
        <v>84</v>
      </c>
      <c r="AV148" s="13" t="s">
        <v>82</v>
      </c>
      <c r="AW148" s="13" t="s">
        <v>35</v>
      </c>
      <c r="AX148" s="13" t="s">
        <v>74</v>
      </c>
      <c r="AY148" s="228" t="s">
        <v>152</v>
      </c>
    </row>
    <row r="149" s="14" customFormat="1">
      <c r="A149" s="14"/>
      <c r="B149" s="229"/>
      <c r="C149" s="230"/>
      <c r="D149" s="220" t="s">
        <v>159</v>
      </c>
      <c r="E149" s="231" t="s">
        <v>28</v>
      </c>
      <c r="F149" s="232" t="s">
        <v>84</v>
      </c>
      <c r="G149" s="230"/>
      <c r="H149" s="233">
        <v>2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159</v>
      </c>
      <c r="AU149" s="239" t="s">
        <v>84</v>
      </c>
      <c r="AV149" s="14" t="s">
        <v>84</v>
      </c>
      <c r="AW149" s="14" t="s">
        <v>35</v>
      </c>
      <c r="AX149" s="14" t="s">
        <v>74</v>
      </c>
      <c r="AY149" s="239" t="s">
        <v>152</v>
      </c>
    </row>
    <row r="150" s="13" customFormat="1">
      <c r="A150" s="13"/>
      <c r="B150" s="218"/>
      <c r="C150" s="219"/>
      <c r="D150" s="220" t="s">
        <v>159</v>
      </c>
      <c r="E150" s="221" t="s">
        <v>28</v>
      </c>
      <c r="F150" s="222" t="s">
        <v>734</v>
      </c>
      <c r="G150" s="219"/>
      <c r="H150" s="221" t="s">
        <v>28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159</v>
      </c>
      <c r="AU150" s="228" t="s">
        <v>84</v>
      </c>
      <c r="AV150" s="13" t="s">
        <v>82</v>
      </c>
      <c r="AW150" s="13" t="s">
        <v>35</v>
      </c>
      <c r="AX150" s="13" t="s">
        <v>74</v>
      </c>
      <c r="AY150" s="228" t="s">
        <v>152</v>
      </c>
    </row>
    <row r="151" s="14" customFormat="1">
      <c r="A151" s="14"/>
      <c r="B151" s="229"/>
      <c r="C151" s="230"/>
      <c r="D151" s="220" t="s">
        <v>159</v>
      </c>
      <c r="E151" s="231" t="s">
        <v>28</v>
      </c>
      <c r="F151" s="232" t="s">
        <v>82</v>
      </c>
      <c r="G151" s="230"/>
      <c r="H151" s="233">
        <v>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159</v>
      </c>
      <c r="AU151" s="239" t="s">
        <v>84</v>
      </c>
      <c r="AV151" s="14" t="s">
        <v>84</v>
      </c>
      <c r="AW151" s="14" t="s">
        <v>35</v>
      </c>
      <c r="AX151" s="14" t="s">
        <v>74</v>
      </c>
      <c r="AY151" s="239" t="s">
        <v>152</v>
      </c>
    </row>
    <row r="152" s="13" customFormat="1">
      <c r="A152" s="13"/>
      <c r="B152" s="218"/>
      <c r="C152" s="219"/>
      <c r="D152" s="220" t="s">
        <v>159</v>
      </c>
      <c r="E152" s="221" t="s">
        <v>28</v>
      </c>
      <c r="F152" s="222" t="s">
        <v>738</v>
      </c>
      <c r="G152" s="219"/>
      <c r="H152" s="221" t="s">
        <v>28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159</v>
      </c>
      <c r="AU152" s="228" t="s">
        <v>84</v>
      </c>
      <c r="AV152" s="13" t="s">
        <v>82</v>
      </c>
      <c r="AW152" s="13" t="s">
        <v>35</v>
      </c>
      <c r="AX152" s="13" t="s">
        <v>74</v>
      </c>
      <c r="AY152" s="228" t="s">
        <v>152</v>
      </c>
    </row>
    <row r="153" s="14" customFormat="1">
      <c r="A153" s="14"/>
      <c r="B153" s="229"/>
      <c r="C153" s="230"/>
      <c r="D153" s="220" t="s">
        <v>159</v>
      </c>
      <c r="E153" s="231" t="s">
        <v>28</v>
      </c>
      <c r="F153" s="232" t="s">
        <v>82</v>
      </c>
      <c r="G153" s="230"/>
      <c r="H153" s="233">
        <v>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159</v>
      </c>
      <c r="AU153" s="239" t="s">
        <v>84</v>
      </c>
      <c r="AV153" s="14" t="s">
        <v>84</v>
      </c>
      <c r="AW153" s="14" t="s">
        <v>35</v>
      </c>
      <c r="AX153" s="14" t="s">
        <v>74</v>
      </c>
      <c r="AY153" s="239" t="s">
        <v>152</v>
      </c>
    </row>
    <row r="154" s="15" customFormat="1">
      <c r="A154" s="15"/>
      <c r="B154" s="257"/>
      <c r="C154" s="258"/>
      <c r="D154" s="220" t="s">
        <v>159</v>
      </c>
      <c r="E154" s="259" t="s">
        <v>28</v>
      </c>
      <c r="F154" s="260" t="s">
        <v>262</v>
      </c>
      <c r="G154" s="258"/>
      <c r="H154" s="261">
        <v>4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159</v>
      </c>
      <c r="AU154" s="267" t="s">
        <v>84</v>
      </c>
      <c r="AV154" s="15" t="s">
        <v>157</v>
      </c>
      <c r="AW154" s="15" t="s">
        <v>35</v>
      </c>
      <c r="AX154" s="15" t="s">
        <v>82</v>
      </c>
      <c r="AY154" s="267" t="s">
        <v>152</v>
      </c>
    </row>
    <row r="155" s="2" customFormat="1" ht="16.5" customHeight="1">
      <c r="A155" s="40"/>
      <c r="B155" s="41"/>
      <c r="C155" s="205" t="s">
        <v>8</v>
      </c>
      <c r="D155" s="205" t="s">
        <v>153</v>
      </c>
      <c r="E155" s="206" t="s">
        <v>766</v>
      </c>
      <c r="F155" s="207" t="s">
        <v>767</v>
      </c>
      <c r="G155" s="208" t="s">
        <v>172</v>
      </c>
      <c r="H155" s="209">
        <v>4</v>
      </c>
      <c r="I155" s="210"/>
      <c r="J155" s="211">
        <f>ROUND(I155*H155,2)</f>
        <v>0</v>
      </c>
      <c r="K155" s="207" t="s">
        <v>28</v>
      </c>
      <c r="L155" s="46"/>
      <c r="M155" s="212" t="s">
        <v>28</v>
      </c>
      <c r="N155" s="213" t="s">
        <v>45</v>
      </c>
      <c r="O155" s="86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6" t="s">
        <v>109</v>
      </c>
      <c r="AT155" s="216" t="s">
        <v>153</v>
      </c>
      <c r="AU155" s="216" t="s">
        <v>84</v>
      </c>
      <c r="AY155" s="19" t="s">
        <v>152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9" t="s">
        <v>82</v>
      </c>
      <c r="BK155" s="217">
        <f>ROUND(I155*H155,2)</f>
        <v>0</v>
      </c>
      <c r="BL155" s="19" t="s">
        <v>109</v>
      </c>
      <c r="BM155" s="216" t="s">
        <v>768</v>
      </c>
    </row>
    <row r="156" s="13" customFormat="1">
      <c r="A156" s="13"/>
      <c r="B156" s="218"/>
      <c r="C156" s="219"/>
      <c r="D156" s="220" t="s">
        <v>159</v>
      </c>
      <c r="E156" s="221" t="s">
        <v>28</v>
      </c>
      <c r="F156" s="222" t="s">
        <v>730</v>
      </c>
      <c r="G156" s="219"/>
      <c r="H156" s="221" t="s">
        <v>28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159</v>
      </c>
      <c r="AU156" s="228" t="s">
        <v>84</v>
      </c>
      <c r="AV156" s="13" t="s">
        <v>82</v>
      </c>
      <c r="AW156" s="13" t="s">
        <v>35</v>
      </c>
      <c r="AX156" s="13" t="s">
        <v>74</v>
      </c>
      <c r="AY156" s="228" t="s">
        <v>152</v>
      </c>
    </row>
    <row r="157" s="14" customFormat="1">
      <c r="A157" s="14"/>
      <c r="B157" s="229"/>
      <c r="C157" s="230"/>
      <c r="D157" s="220" t="s">
        <v>159</v>
      </c>
      <c r="E157" s="231" t="s">
        <v>28</v>
      </c>
      <c r="F157" s="232" t="s">
        <v>84</v>
      </c>
      <c r="G157" s="230"/>
      <c r="H157" s="233">
        <v>2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9" t="s">
        <v>159</v>
      </c>
      <c r="AU157" s="239" t="s">
        <v>84</v>
      </c>
      <c r="AV157" s="14" t="s">
        <v>84</v>
      </c>
      <c r="AW157" s="14" t="s">
        <v>35</v>
      </c>
      <c r="AX157" s="14" t="s">
        <v>74</v>
      </c>
      <c r="AY157" s="239" t="s">
        <v>152</v>
      </c>
    </row>
    <row r="158" s="13" customFormat="1">
      <c r="A158" s="13"/>
      <c r="B158" s="218"/>
      <c r="C158" s="219"/>
      <c r="D158" s="220" t="s">
        <v>159</v>
      </c>
      <c r="E158" s="221" t="s">
        <v>28</v>
      </c>
      <c r="F158" s="222" t="s">
        <v>734</v>
      </c>
      <c r="G158" s="219"/>
      <c r="H158" s="221" t="s">
        <v>28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159</v>
      </c>
      <c r="AU158" s="228" t="s">
        <v>84</v>
      </c>
      <c r="AV158" s="13" t="s">
        <v>82</v>
      </c>
      <c r="AW158" s="13" t="s">
        <v>35</v>
      </c>
      <c r="AX158" s="13" t="s">
        <v>74</v>
      </c>
      <c r="AY158" s="228" t="s">
        <v>152</v>
      </c>
    </row>
    <row r="159" s="14" customFormat="1">
      <c r="A159" s="14"/>
      <c r="B159" s="229"/>
      <c r="C159" s="230"/>
      <c r="D159" s="220" t="s">
        <v>159</v>
      </c>
      <c r="E159" s="231" t="s">
        <v>28</v>
      </c>
      <c r="F159" s="232" t="s">
        <v>82</v>
      </c>
      <c r="G159" s="230"/>
      <c r="H159" s="233">
        <v>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159</v>
      </c>
      <c r="AU159" s="239" t="s">
        <v>84</v>
      </c>
      <c r="AV159" s="14" t="s">
        <v>84</v>
      </c>
      <c r="AW159" s="14" t="s">
        <v>35</v>
      </c>
      <c r="AX159" s="14" t="s">
        <v>74</v>
      </c>
      <c r="AY159" s="239" t="s">
        <v>152</v>
      </c>
    </row>
    <row r="160" s="13" customFormat="1">
      <c r="A160" s="13"/>
      <c r="B160" s="218"/>
      <c r="C160" s="219"/>
      <c r="D160" s="220" t="s">
        <v>159</v>
      </c>
      <c r="E160" s="221" t="s">
        <v>28</v>
      </c>
      <c r="F160" s="222" t="s">
        <v>738</v>
      </c>
      <c r="G160" s="219"/>
      <c r="H160" s="221" t="s">
        <v>28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159</v>
      </c>
      <c r="AU160" s="228" t="s">
        <v>84</v>
      </c>
      <c r="AV160" s="13" t="s">
        <v>82</v>
      </c>
      <c r="AW160" s="13" t="s">
        <v>35</v>
      </c>
      <c r="AX160" s="13" t="s">
        <v>74</v>
      </c>
      <c r="AY160" s="228" t="s">
        <v>152</v>
      </c>
    </row>
    <row r="161" s="14" customFormat="1">
      <c r="A161" s="14"/>
      <c r="B161" s="229"/>
      <c r="C161" s="230"/>
      <c r="D161" s="220" t="s">
        <v>159</v>
      </c>
      <c r="E161" s="231" t="s">
        <v>28</v>
      </c>
      <c r="F161" s="232" t="s">
        <v>82</v>
      </c>
      <c r="G161" s="230"/>
      <c r="H161" s="233">
        <v>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159</v>
      </c>
      <c r="AU161" s="239" t="s">
        <v>84</v>
      </c>
      <c r="AV161" s="14" t="s">
        <v>84</v>
      </c>
      <c r="AW161" s="14" t="s">
        <v>35</v>
      </c>
      <c r="AX161" s="14" t="s">
        <v>74</v>
      </c>
      <c r="AY161" s="239" t="s">
        <v>152</v>
      </c>
    </row>
    <row r="162" s="15" customFormat="1">
      <c r="A162" s="15"/>
      <c r="B162" s="257"/>
      <c r="C162" s="258"/>
      <c r="D162" s="220" t="s">
        <v>159</v>
      </c>
      <c r="E162" s="259" t="s">
        <v>28</v>
      </c>
      <c r="F162" s="260" t="s">
        <v>262</v>
      </c>
      <c r="G162" s="258"/>
      <c r="H162" s="261">
        <v>4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159</v>
      </c>
      <c r="AU162" s="267" t="s">
        <v>84</v>
      </c>
      <c r="AV162" s="15" t="s">
        <v>157</v>
      </c>
      <c r="AW162" s="15" t="s">
        <v>35</v>
      </c>
      <c r="AX162" s="15" t="s">
        <v>82</v>
      </c>
      <c r="AY162" s="267" t="s">
        <v>152</v>
      </c>
    </row>
    <row r="163" s="2" customFormat="1" ht="16.5" customHeight="1">
      <c r="A163" s="40"/>
      <c r="B163" s="41"/>
      <c r="C163" s="205" t="s">
        <v>225</v>
      </c>
      <c r="D163" s="205" t="s">
        <v>153</v>
      </c>
      <c r="E163" s="206" t="s">
        <v>769</v>
      </c>
      <c r="F163" s="207" t="s">
        <v>770</v>
      </c>
      <c r="G163" s="208" t="s">
        <v>172</v>
      </c>
      <c r="H163" s="209">
        <v>3</v>
      </c>
      <c r="I163" s="210"/>
      <c r="J163" s="211">
        <f>ROUND(I163*H163,2)</f>
        <v>0</v>
      </c>
      <c r="K163" s="207" t="s">
        <v>28</v>
      </c>
      <c r="L163" s="46"/>
      <c r="M163" s="212" t="s">
        <v>28</v>
      </c>
      <c r="N163" s="213" t="s">
        <v>45</v>
      </c>
      <c r="O163" s="86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6" t="s">
        <v>109</v>
      </c>
      <c r="AT163" s="216" t="s">
        <v>153</v>
      </c>
      <c r="AU163" s="216" t="s">
        <v>84</v>
      </c>
      <c r="AY163" s="19" t="s">
        <v>152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9" t="s">
        <v>82</v>
      </c>
      <c r="BK163" s="217">
        <f>ROUND(I163*H163,2)</f>
        <v>0</v>
      </c>
      <c r="BL163" s="19" t="s">
        <v>109</v>
      </c>
      <c r="BM163" s="216" t="s">
        <v>771</v>
      </c>
    </row>
    <row r="164" s="13" customFormat="1">
      <c r="A164" s="13"/>
      <c r="B164" s="218"/>
      <c r="C164" s="219"/>
      <c r="D164" s="220" t="s">
        <v>159</v>
      </c>
      <c r="E164" s="221" t="s">
        <v>28</v>
      </c>
      <c r="F164" s="222" t="s">
        <v>730</v>
      </c>
      <c r="G164" s="219"/>
      <c r="H164" s="221" t="s">
        <v>28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159</v>
      </c>
      <c r="AU164" s="228" t="s">
        <v>84</v>
      </c>
      <c r="AV164" s="13" t="s">
        <v>82</v>
      </c>
      <c r="AW164" s="13" t="s">
        <v>35</v>
      </c>
      <c r="AX164" s="13" t="s">
        <v>74</v>
      </c>
      <c r="AY164" s="228" t="s">
        <v>152</v>
      </c>
    </row>
    <row r="165" s="14" customFormat="1">
      <c r="A165" s="14"/>
      <c r="B165" s="229"/>
      <c r="C165" s="230"/>
      <c r="D165" s="220" t="s">
        <v>159</v>
      </c>
      <c r="E165" s="231" t="s">
        <v>28</v>
      </c>
      <c r="F165" s="232" t="s">
        <v>82</v>
      </c>
      <c r="G165" s="230"/>
      <c r="H165" s="233">
        <v>1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159</v>
      </c>
      <c r="AU165" s="239" t="s">
        <v>84</v>
      </c>
      <c r="AV165" s="14" t="s">
        <v>84</v>
      </c>
      <c r="AW165" s="14" t="s">
        <v>35</v>
      </c>
      <c r="AX165" s="14" t="s">
        <v>74</v>
      </c>
      <c r="AY165" s="239" t="s">
        <v>152</v>
      </c>
    </row>
    <row r="166" s="13" customFormat="1">
      <c r="A166" s="13"/>
      <c r="B166" s="218"/>
      <c r="C166" s="219"/>
      <c r="D166" s="220" t="s">
        <v>159</v>
      </c>
      <c r="E166" s="221" t="s">
        <v>28</v>
      </c>
      <c r="F166" s="222" t="s">
        <v>734</v>
      </c>
      <c r="G166" s="219"/>
      <c r="H166" s="221" t="s">
        <v>28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8" t="s">
        <v>159</v>
      </c>
      <c r="AU166" s="228" t="s">
        <v>84</v>
      </c>
      <c r="AV166" s="13" t="s">
        <v>82</v>
      </c>
      <c r="AW166" s="13" t="s">
        <v>35</v>
      </c>
      <c r="AX166" s="13" t="s">
        <v>74</v>
      </c>
      <c r="AY166" s="228" t="s">
        <v>152</v>
      </c>
    </row>
    <row r="167" s="14" customFormat="1">
      <c r="A167" s="14"/>
      <c r="B167" s="229"/>
      <c r="C167" s="230"/>
      <c r="D167" s="220" t="s">
        <v>159</v>
      </c>
      <c r="E167" s="231" t="s">
        <v>28</v>
      </c>
      <c r="F167" s="232" t="s">
        <v>82</v>
      </c>
      <c r="G167" s="230"/>
      <c r="H167" s="233">
        <v>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9" t="s">
        <v>159</v>
      </c>
      <c r="AU167" s="239" t="s">
        <v>84</v>
      </c>
      <c r="AV167" s="14" t="s">
        <v>84</v>
      </c>
      <c r="AW167" s="14" t="s">
        <v>35</v>
      </c>
      <c r="AX167" s="14" t="s">
        <v>74</v>
      </c>
      <c r="AY167" s="239" t="s">
        <v>152</v>
      </c>
    </row>
    <row r="168" s="13" customFormat="1">
      <c r="A168" s="13"/>
      <c r="B168" s="218"/>
      <c r="C168" s="219"/>
      <c r="D168" s="220" t="s">
        <v>159</v>
      </c>
      <c r="E168" s="221" t="s">
        <v>28</v>
      </c>
      <c r="F168" s="222" t="s">
        <v>738</v>
      </c>
      <c r="G168" s="219"/>
      <c r="H168" s="221" t="s">
        <v>28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159</v>
      </c>
      <c r="AU168" s="228" t="s">
        <v>84</v>
      </c>
      <c r="AV168" s="13" t="s">
        <v>82</v>
      </c>
      <c r="AW168" s="13" t="s">
        <v>35</v>
      </c>
      <c r="AX168" s="13" t="s">
        <v>74</v>
      </c>
      <c r="AY168" s="228" t="s">
        <v>152</v>
      </c>
    </row>
    <row r="169" s="14" customFormat="1">
      <c r="A169" s="14"/>
      <c r="B169" s="229"/>
      <c r="C169" s="230"/>
      <c r="D169" s="220" t="s">
        <v>159</v>
      </c>
      <c r="E169" s="231" t="s">
        <v>28</v>
      </c>
      <c r="F169" s="232" t="s">
        <v>82</v>
      </c>
      <c r="G169" s="230"/>
      <c r="H169" s="233">
        <v>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9" t="s">
        <v>159</v>
      </c>
      <c r="AU169" s="239" t="s">
        <v>84</v>
      </c>
      <c r="AV169" s="14" t="s">
        <v>84</v>
      </c>
      <c r="AW169" s="14" t="s">
        <v>35</v>
      </c>
      <c r="AX169" s="14" t="s">
        <v>74</v>
      </c>
      <c r="AY169" s="239" t="s">
        <v>152</v>
      </c>
    </row>
    <row r="170" s="15" customFormat="1">
      <c r="A170" s="15"/>
      <c r="B170" s="257"/>
      <c r="C170" s="258"/>
      <c r="D170" s="220" t="s">
        <v>159</v>
      </c>
      <c r="E170" s="259" t="s">
        <v>28</v>
      </c>
      <c r="F170" s="260" t="s">
        <v>262</v>
      </c>
      <c r="G170" s="258"/>
      <c r="H170" s="261">
        <v>3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159</v>
      </c>
      <c r="AU170" s="267" t="s">
        <v>84</v>
      </c>
      <c r="AV170" s="15" t="s">
        <v>157</v>
      </c>
      <c r="AW170" s="15" t="s">
        <v>35</v>
      </c>
      <c r="AX170" s="15" t="s">
        <v>82</v>
      </c>
      <c r="AY170" s="267" t="s">
        <v>152</v>
      </c>
    </row>
    <row r="171" s="2" customFormat="1" ht="24.15" customHeight="1">
      <c r="A171" s="40"/>
      <c r="B171" s="41"/>
      <c r="C171" s="205" t="s">
        <v>230</v>
      </c>
      <c r="D171" s="205" t="s">
        <v>153</v>
      </c>
      <c r="E171" s="206" t="s">
        <v>772</v>
      </c>
      <c r="F171" s="207" t="s">
        <v>773</v>
      </c>
      <c r="G171" s="208" t="s">
        <v>167</v>
      </c>
      <c r="H171" s="209">
        <v>3</v>
      </c>
      <c r="I171" s="210"/>
      <c r="J171" s="211">
        <f>ROUND(I171*H171,2)</f>
        <v>0</v>
      </c>
      <c r="K171" s="207" t="s">
        <v>28</v>
      </c>
      <c r="L171" s="46"/>
      <c r="M171" s="212" t="s">
        <v>28</v>
      </c>
      <c r="N171" s="213" t="s">
        <v>45</v>
      </c>
      <c r="O171" s="86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109</v>
      </c>
      <c r="AT171" s="216" t="s">
        <v>153</v>
      </c>
      <c r="AU171" s="216" t="s">
        <v>84</v>
      </c>
      <c r="AY171" s="19" t="s">
        <v>152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9" t="s">
        <v>82</v>
      </c>
      <c r="BK171" s="217">
        <f>ROUND(I171*H171,2)</f>
        <v>0</v>
      </c>
      <c r="BL171" s="19" t="s">
        <v>109</v>
      </c>
      <c r="BM171" s="216" t="s">
        <v>774</v>
      </c>
    </row>
    <row r="172" s="13" customFormat="1">
      <c r="A172" s="13"/>
      <c r="B172" s="218"/>
      <c r="C172" s="219"/>
      <c r="D172" s="220" t="s">
        <v>159</v>
      </c>
      <c r="E172" s="221" t="s">
        <v>28</v>
      </c>
      <c r="F172" s="222" t="s">
        <v>730</v>
      </c>
      <c r="G172" s="219"/>
      <c r="H172" s="221" t="s">
        <v>28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159</v>
      </c>
      <c r="AU172" s="228" t="s">
        <v>84</v>
      </c>
      <c r="AV172" s="13" t="s">
        <v>82</v>
      </c>
      <c r="AW172" s="13" t="s">
        <v>35</v>
      </c>
      <c r="AX172" s="13" t="s">
        <v>74</v>
      </c>
      <c r="AY172" s="228" t="s">
        <v>152</v>
      </c>
    </row>
    <row r="173" s="14" customFormat="1">
      <c r="A173" s="14"/>
      <c r="B173" s="229"/>
      <c r="C173" s="230"/>
      <c r="D173" s="220" t="s">
        <v>159</v>
      </c>
      <c r="E173" s="231" t="s">
        <v>28</v>
      </c>
      <c r="F173" s="232" t="s">
        <v>84</v>
      </c>
      <c r="G173" s="230"/>
      <c r="H173" s="233">
        <v>2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9" t="s">
        <v>159</v>
      </c>
      <c r="AU173" s="239" t="s">
        <v>84</v>
      </c>
      <c r="AV173" s="14" t="s">
        <v>84</v>
      </c>
      <c r="AW173" s="14" t="s">
        <v>35</v>
      </c>
      <c r="AX173" s="14" t="s">
        <v>74</v>
      </c>
      <c r="AY173" s="239" t="s">
        <v>152</v>
      </c>
    </row>
    <row r="174" s="13" customFormat="1">
      <c r="A174" s="13"/>
      <c r="B174" s="218"/>
      <c r="C174" s="219"/>
      <c r="D174" s="220" t="s">
        <v>159</v>
      </c>
      <c r="E174" s="221" t="s">
        <v>28</v>
      </c>
      <c r="F174" s="222" t="s">
        <v>734</v>
      </c>
      <c r="G174" s="219"/>
      <c r="H174" s="221" t="s">
        <v>28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159</v>
      </c>
      <c r="AU174" s="228" t="s">
        <v>84</v>
      </c>
      <c r="AV174" s="13" t="s">
        <v>82</v>
      </c>
      <c r="AW174" s="13" t="s">
        <v>35</v>
      </c>
      <c r="AX174" s="13" t="s">
        <v>74</v>
      </c>
      <c r="AY174" s="228" t="s">
        <v>152</v>
      </c>
    </row>
    <row r="175" s="14" customFormat="1">
      <c r="A175" s="14"/>
      <c r="B175" s="229"/>
      <c r="C175" s="230"/>
      <c r="D175" s="220" t="s">
        <v>159</v>
      </c>
      <c r="E175" s="231" t="s">
        <v>28</v>
      </c>
      <c r="F175" s="232" t="s">
        <v>82</v>
      </c>
      <c r="G175" s="230"/>
      <c r="H175" s="233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9" t="s">
        <v>159</v>
      </c>
      <c r="AU175" s="239" t="s">
        <v>84</v>
      </c>
      <c r="AV175" s="14" t="s">
        <v>84</v>
      </c>
      <c r="AW175" s="14" t="s">
        <v>35</v>
      </c>
      <c r="AX175" s="14" t="s">
        <v>74</v>
      </c>
      <c r="AY175" s="239" t="s">
        <v>152</v>
      </c>
    </row>
    <row r="176" s="15" customFormat="1">
      <c r="A176" s="15"/>
      <c r="B176" s="257"/>
      <c r="C176" s="258"/>
      <c r="D176" s="220" t="s">
        <v>159</v>
      </c>
      <c r="E176" s="259" t="s">
        <v>28</v>
      </c>
      <c r="F176" s="260" t="s">
        <v>262</v>
      </c>
      <c r="G176" s="258"/>
      <c r="H176" s="261">
        <v>3</v>
      </c>
      <c r="I176" s="262"/>
      <c r="J176" s="258"/>
      <c r="K176" s="258"/>
      <c r="L176" s="263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159</v>
      </c>
      <c r="AU176" s="267" t="s">
        <v>84</v>
      </c>
      <c r="AV176" s="15" t="s">
        <v>157</v>
      </c>
      <c r="AW176" s="15" t="s">
        <v>35</v>
      </c>
      <c r="AX176" s="15" t="s">
        <v>82</v>
      </c>
      <c r="AY176" s="267" t="s">
        <v>152</v>
      </c>
    </row>
    <row r="177" s="2" customFormat="1" ht="6.96" customHeight="1">
      <c r="A177" s="40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46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sheetProtection sheet="1" autoFilter="0" formatColumns="0" formatRows="0" objects="1" scenarios="1" spinCount="100000" saltValue="K1ungXM4GeCaiQu8pLHMpPP7uPzjK+aS5FRWeBTNOgznU/N+qB1bAf5EsmJe9Mb41naAxVceE23IcNuoi9IkHw==" hashValue="BvTu7kLwcFZJkZw/eE+rUt7iGspag7tapeslwF50ESVVkHLgH5xtKllN/kkwsj6ahf9tuZHtSDbzDFaalReIzA==" algorithmName="SHA-512" password="CC35"/>
  <autoFilter ref="C80:K17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Kino Dukla Jihlava klimatizace promítacích sálů a kabiny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775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10. 6. 2024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ROUND((SUM(BE82:BE125)),  2)</f>
        <v>0</v>
      </c>
      <c r="G33" s="40"/>
      <c r="H33" s="40"/>
      <c r="I33" s="151">
        <v>0.20999999999999999</v>
      </c>
      <c r="J33" s="150">
        <f>ROUND(((SUM(BE82:BE125))*I33),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ROUND((SUM(BF82:BF125)),  2)</f>
        <v>0</v>
      </c>
      <c r="G34" s="40"/>
      <c r="H34" s="40"/>
      <c r="I34" s="151">
        <v>0.12</v>
      </c>
      <c r="J34" s="150">
        <f>ROUND(((SUM(BF82:BF125))*I34),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ROUND((SUM(BG82:BG125)),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ROUND((SUM(BH82:BH125)),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ROUND((SUM(BI82:BI125)),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Kino Dukla Jihlava klimatizace promítacích sálů a kabiny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ALFA-36606 - vedlejší a ostatní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Jihlava</v>
      </c>
      <c r="G52" s="42"/>
      <c r="H52" s="42"/>
      <c r="I52" s="34" t="s">
        <v>24</v>
      </c>
      <c r="J52" s="74" t="str">
        <f>IF(J12="","",J12)</f>
        <v>10. 6. 2024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Jihlava</v>
      </c>
      <c r="G54" s="42"/>
      <c r="H54" s="42"/>
      <c r="I54" s="34" t="s">
        <v>33</v>
      </c>
      <c r="J54" s="38" t="str">
        <f>E21</f>
        <v>Atelier Alfa, spol. s r.o., Jihlava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127</v>
      </c>
    </row>
    <row r="60" s="9" customFormat="1" ht="24.96" customHeight="1">
      <c r="A60" s="9"/>
      <c r="B60" s="168"/>
      <c r="C60" s="169"/>
      <c r="D60" s="170" t="s">
        <v>600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776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777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137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Kino Dukla Jihlava klimatizace promítacích sálů a kabiny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ALFA-36606 - vedlejší a ostatní náklady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Jihlava</v>
      </c>
      <c r="G76" s="42"/>
      <c r="H76" s="42"/>
      <c r="I76" s="34" t="s">
        <v>24</v>
      </c>
      <c r="J76" s="74" t="str">
        <f>IF(J12="","",J12)</f>
        <v>10. 6. 2024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Statutární město Jihlava</v>
      </c>
      <c r="G78" s="42"/>
      <c r="H78" s="42"/>
      <c r="I78" s="34" t="s">
        <v>33</v>
      </c>
      <c r="J78" s="38" t="str">
        <f>E21</f>
        <v>Atelier Alfa, spol. s r.o., Jihlava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138</v>
      </c>
      <c r="D81" s="183" t="s">
        <v>59</v>
      </c>
      <c r="E81" s="183" t="s">
        <v>55</v>
      </c>
      <c r="F81" s="183" t="s">
        <v>56</v>
      </c>
      <c r="G81" s="183" t="s">
        <v>139</v>
      </c>
      <c r="H81" s="183" t="s">
        <v>140</v>
      </c>
      <c r="I81" s="183" t="s">
        <v>141</v>
      </c>
      <c r="J81" s="183" t="s">
        <v>126</v>
      </c>
      <c r="K81" s="184" t="s">
        <v>142</v>
      </c>
      <c r="L81" s="185"/>
      <c r="M81" s="94" t="s">
        <v>28</v>
      </c>
      <c r="N81" s="95" t="s">
        <v>44</v>
      </c>
      <c r="O81" s="95" t="s">
        <v>143</v>
      </c>
      <c r="P81" s="95" t="s">
        <v>144</v>
      </c>
      <c r="Q81" s="95" t="s">
        <v>145</v>
      </c>
      <c r="R81" s="95" t="s">
        <v>146</v>
      </c>
      <c r="S81" s="95" t="s">
        <v>147</v>
      </c>
      <c r="T81" s="96" t="s">
        <v>148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149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0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127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73</v>
      </c>
      <c r="E83" s="194" t="s">
        <v>686</v>
      </c>
      <c r="F83" s="194" t="s">
        <v>687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P84+P94</f>
        <v>0</v>
      </c>
      <c r="Q83" s="199"/>
      <c r="R83" s="200">
        <f>R84+R94</f>
        <v>0</v>
      </c>
      <c r="S83" s="199"/>
      <c r="T83" s="201">
        <f>T84+T94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157</v>
      </c>
      <c r="AT83" s="203" t="s">
        <v>73</v>
      </c>
      <c r="AU83" s="203" t="s">
        <v>74</v>
      </c>
      <c r="AY83" s="202" t="s">
        <v>152</v>
      </c>
      <c r="BK83" s="204">
        <f>BK84+BK94</f>
        <v>0</v>
      </c>
    </row>
    <row r="84" s="12" customFormat="1" ht="22.8" customHeight="1">
      <c r="A84" s="12"/>
      <c r="B84" s="191"/>
      <c r="C84" s="192"/>
      <c r="D84" s="193" t="s">
        <v>73</v>
      </c>
      <c r="E84" s="240" t="s">
        <v>778</v>
      </c>
      <c r="F84" s="240" t="s">
        <v>687</v>
      </c>
      <c r="G84" s="192"/>
      <c r="H84" s="192"/>
      <c r="I84" s="195"/>
      <c r="J84" s="241">
        <f>BK84</f>
        <v>0</v>
      </c>
      <c r="K84" s="192"/>
      <c r="L84" s="197"/>
      <c r="M84" s="198"/>
      <c r="N84" s="199"/>
      <c r="O84" s="199"/>
      <c r="P84" s="200">
        <f>SUM(P85:P93)</f>
        <v>0</v>
      </c>
      <c r="Q84" s="199"/>
      <c r="R84" s="200">
        <f>SUM(R85:R93)</f>
        <v>0</v>
      </c>
      <c r="S84" s="199"/>
      <c r="T84" s="201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157</v>
      </c>
      <c r="AT84" s="203" t="s">
        <v>73</v>
      </c>
      <c r="AU84" s="203" t="s">
        <v>82</v>
      </c>
      <c r="AY84" s="202" t="s">
        <v>152</v>
      </c>
      <c r="BK84" s="204">
        <f>SUM(BK85:BK93)</f>
        <v>0</v>
      </c>
    </row>
    <row r="85" s="2" customFormat="1" ht="16.5" customHeight="1">
      <c r="A85" s="40"/>
      <c r="B85" s="41"/>
      <c r="C85" s="205" t="s">
        <v>82</v>
      </c>
      <c r="D85" s="205" t="s">
        <v>153</v>
      </c>
      <c r="E85" s="206" t="s">
        <v>779</v>
      </c>
      <c r="F85" s="207" t="s">
        <v>780</v>
      </c>
      <c r="G85" s="208" t="s">
        <v>781</v>
      </c>
      <c r="H85" s="209">
        <v>1</v>
      </c>
      <c r="I85" s="210"/>
      <c r="J85" s="211">
        <f>ROUND(I85*H85,2)</f>
        <v>0</v>
      </c>
      <c r="K85" s="207" t="s">
        <v>28</v>
      </c>
      <c r="L85" s="46"/>
      <c r="M85" s="212" t="s">
        <v>28</v>
      </c>
      <c r="N85" s="213" t="s">
        <v>45</v>
      </c>
      <c r="O85" s="86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6" t="s">
        <v>678</v>
      </c>
      <c r="AT85" s="216" t="s">
        <v>153</v>
      </c>
      <c r="AU85" s="216" t="s">
        <v>84</v>
      </c>
      <c r="AY85" s="19" t="s">
        <v>152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9" t="s">
        <v>82</v>
      </c>
      <c r="BK85" s="217">
        <f>ROUND(I85*H85,2)</f>
        <v>0</v>
      </c>
      <c r="BL85" s="19" t="s">
        <v>678</v>
      </c>
      <c r="BM85" s="216" t="s">
        <v>782</v>
      </c>
    </row>
    <row r="86" s="13" customFormat="1">
      <c r="A86" s="13"/>
      <c r="B86" s="218"/>
      <c r="C86" s="219"/>
      <c r="D86" s="220" t="s">
        <v>159</v>
      </c>
      <c r="E86" s="221" t="s">
        <v>28</v>
      </c>
      <c r="F86" s="222" t="s">
        <v>783</v>
      </c>
      <c r="G86" s="219"/>
      <c r="H86" s="221" t="s">
        <v>28</v>
      </c>
      <c r="I86" s="223"/>
      <c r="J86" s="219"/>
      <c r="K86" s="219"/>
      <c r="L86" s="224"/>
      <c r="M86" s="225"/>
      <c r="N86" s="226"/>
      <c r="O86" s="226"/>
      <c r="P86" s="226"/>
      <c r="Q86" s="226"/>
      <c r="R86" s="226"/>
      <c r="S86" s="226"/>
      <c r="T86" s="227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8" t="s">
        <v>159</v>
      </c>
      <c r="AU86" s="228" t="s">
        <v>84</v>
      </c>
      <c r="AV86" s="13" t="s">
        <v>82</v>
      </c>
      <c r="AW86" s="13" t="s">
        <v>35</v>
      </c>
      <c r="AX86" s="13" t="s">
        <v>74</v>
      </c>
      <c r="AY86" s="228" t="s">
        <v>152</v>
      </c>
    </row>
    <row r="87" s="14" customFormat="1">
      <c r="A87" s="14"/>
      <c r="B87" s="229"/>
      <c r="C87" s="230"/>
      <c r="D87" s="220" t="s">
        <v>159</v>
      </c>
      <c r="E87" s="231" t="s">
        <v>28</v>
      </c>
      <c r="F87" s="232" t="s">
        <v>82</v>
      </c>
      <c r="G87" s="230"/>
      <c r="H87" s="233">
        <v>1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9" t="s">
        <v>159</v>
      </c>
      <c r="AU87" s="239" t="s">
        <v>84</v>
      </c>
      <c r="AV87" s="14" t="s">
        <v>84</v>
      </c>
      <c r="AW87" s="14" t="s">
        <v>35</v>
      </c>
      <c r="AX87" s="14" t="s">
        <v>82</v>
      </c>
      <c r="AY87" s="239" t="s">
        <v>152</v>
      </c>
    </row>
    <row r="88" s="2" customFormat="1" ht="16.5" customHeight="1">
      <c r="A88" s="40"/>
      <c r="B88" s="41"/>
      <c r="C88" s="205" t="s">
        <v>84</v>
      </c>
      <c r="D88" s="205" t="s">
        <v>153</v>
      </c>
      <c r="E88" s="206" t="s">
        <v>784</v>
      </c>
      <c r="F88" s="207" t="s">
        <v>785</v>
      </c>
      <c r="G88" s="208" t="s">
        <v>781</v>
      </c>
      <c r="H88" s="209">
        <v>1</v>
      </c>
      <c r="I88" s="210"/>
      <c r="J88" s="211">
        <f>ROUND(I88*H88,2)</f>
        <v>0</v>
      </c>
      <c r="K88" s="207" t="s">
        <v>28</v>
      </c>
      <c r="L88" s="46"/>
      <c r="M88" s="212" t="s">
        <v>28</v>
      </c>
      <c r="N88" s="213" t="s">
        <v>45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678</v>
      </c>
      <c r="AT88" s="216" t="s">
        <v>153</v>
      </c>
      <c r="AU88" s="216" t="s">
        <v>84</v>
      </c>
      <c r="AY88" s="19" t="s">
        <v>152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82</v>
      </c>
      <c r="BK88" s="217">
        <f>ROUND(I88*H88,2)</f>
        <v>0</v>
      </c>
      <c r="BL88" s="19" t="s">
        <v>678</v>
      </c>
      <c r="BM88" s="216" t="s">
        <v>786</v>
      </c>
    </row>
    <row r="89" s="13" customFormat="1">
      <c r="A89" s="13"/>
      <c r="B89" s="218"/>
      <c r="C89" s="219"/>
      <c r="D89" s="220" t="s">
        <v>159</v>
      </c>
      <c r="E89" s="221" t="s">
        <v>28</v>
      </c>
      <c r="F89" s="222" t="s">
        <v>787</v>
      </c>
      <c r="G89" s="219"/>
      <c r="H89" s="221" t="s">
        <v>28</v>
      </c>
      <c r="I89" s="223"/>
      <c r="J89" s="219"/>
      <c r="K89" s="219"/>
      <c r="L89" s="224"/>
      <c r="M89" s="225"/>
      <c r="N89" s="226"/>
      <c r="O89" s="226"/>
      <c r="P89" s="226"/>
      <c r="Q89" s="226"/>
      <c r="R89" s="226"/>
      <c r="S89" s="226"/>
      <c r="T89" s="22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8" t="s">
        <v>159</v>
      </c>
      <c r="AU89" s="228" t="s">
        <v>84</v>
      </c>
      <c r="AV89" s="13" t="s">
        <v>82</v>
      </c>
      <c r="AW89" s="13" t="s">
        <v>35</v>
      </c>
      <c r="AX89" s="13" t="s">
        <v>74</v>
      </c>
      <c r="AY89" s="228" t="s">
        <v>152</v>
      </c>
    </row>
    <row r="90" s="14" customFormat="1">
      <c r="A90" s="14"/>
      <c r="B90" s="229"/>
      <c r="C90" s="230"/>
      <c r="D90" s="220" t="s">
        <v>159</v>
      </c>
      <c r="E90" s="231" t="s">
        <v>28</v>
      </c>
      <c r="F90" s="232" t="s">
        <v>82</v>
      </c>
      <c r="G90" s="230"/>
      <c r="H90" s="233">
        <v>1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9" t="s">
        <v>159</v>
      </c>
      <c r="AU90" s="239" t="s">
        <v>84</v>
      </c>
      <c r="AV90" s="14" t="s">
        <v>84</v>
      </c>
      <c r="AW90" s="14" t="s">
        <v>35</v>
      </c>
      <c r="AX90" s="14" t="s">
        <v>82</v>
      </c>
      <c r="AY90" s="239" t="s">
        <v>152</v>
      </c>
    </row>
    <row r="91" s="2" customFormat="1" ht="16.5" customHeight="1">
      <c r="A91" s="40"/>
      <c r="B91" s="41"/>
      <c r="C91" s="205" t="s">
        <v>169</v>
      </c>
      <c r="D91" s="205" t="s">
        <v>153</v>
      </c>
      <c r="E91" s="206" t="s">
        <v>788</v>
      </c>
      <c r="F91" s="207" t="s">
        <v>789</v>
      </c>
      <c r="G91" s="208" t="s">
        <v>781</v>
      </c>
      <c r="H91" s="209">
        <v>1</v>
      </c>
      <c r="I91" s="210"/>
      <c r="J91" s="211">
        <f>ROUND(I91*H91,2)</f>
        <v>0</v>
      </c>
      <c r="K91" s="207" t="s">
        <v>28</v>
      </c>
      <c r="L91" s="46"/>
      <c r="M91" s="212" t="s">
        <v>28</v>
      </c>
      <c r="N91" s="213" t="s">
        <v>45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678</v>
      </c>
      <c r="AT91" s="216" t="s">
        <v>153</v>
      </c>
      <c r="AU91" s="216" t="s">
        <v>84</v>
      </c>
      <c r="AY91" s="19" t="s">
        <v>152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82</v>
      </c>
      <c r="BK91" s="217">
        <f>ROUND(I91*H91,2)</f>
        <v>0</v>
      </c>
      <c r="BL91" s="19" t="s">
        <v>678</v>
      </c>
      <c r="BM91" s="216" t="s">
        <v>790</v>
      </c>
    </row>
    <row r="92" s="13" customFormat="1">
      <c r="A92" s="13"/>
      <c r="B92" s="218"/>
      <c r="C92" s="219"/>
      <c r="D92" s="220" t="s">
        <v>159</v>
      </c>
      <c r="E92" s="221" t="s">
        <v>28</v>
      </c>
      <c r="F92" s="222" t="s">
        <v>791</v>
      </c>
      <c r="G92" s="219"/>
      <c r="H92" s="221" t="s">
        <v>28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159</v>
      </c>
      <c r="AU92" s="228" t="s">
        <v>84</v>
      </c>
      <c r="AV92" s="13" t="s">
        <v>82</v>
      </c>
      <c r="AW92" s="13" t="s">
        <v>35</v>
      </c>
      <c r="AX92" s="13" t="s">
        <v>74</v>
      </c>
      <c r="AY92" s="228" t="s">
        <v>152</v>
      </c>
    </row>
    <row r="93" s="14" customFormat="1">
      <c r="A93" s="14"/>
      <c r="B93" s="229"/>
      <c r="C93" s="230"/>
      <c r="D93" s="220" t="s">
        <v>159</v>
      </c>
      <c r="E93" s="231" t="s">
        <v>28</v>
      </c>
      <c r="F93" s="232" t="s">
        <v>82</v>
      </c>
      <c r="G93" s="230"/>
      <c r="H93" s="233">
        <v>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159</v>
      </c>
      <c r="AU93" s="239" t="s">
        <v>84</v>
      </c>
      <c r="AV93" s="14" t="s">
        <v>84</v>
      </c>
      <c r="AW93" s="14" t="s">
        <v>35</v>
      </c>
      <c r="AX93" s="14" t="s">
        <v>82</v>
      </c>
      <c r="AY93" s="239" t="s">
        <v>152</v>
      </c>
    </row>
    <row r="94" s="12" customFormat="1" ht="22.8" customHeight="1">
      <c r="A94" s="12"/>
      <c r="B94" s="191"/>
      <c r="C94" s="192"/>
      <c r="D94" s="193" t="s">
        <v>73</v>
      </c>
      <c r="E94" s="240" t="s">
        <v>792</v>
      </c>
      <c r="F94" s="240" t="s">
        <v>793</v>
      </c>
      <c r="G94" s="192"/>
      <c r="H94" s="192"/>
      <c r="I94" s="195"/>
      <c r="J94" s="241">
        <f>BK94</f>
        <v>0</v>
      </c>
      <c r="K94" s="192"/>
      <c r="L94" s="197"/>
      <c r="M94" s="198"/>
      <c r="N94" s="199"/>
      <c r="O94" s="199"/>
      <c r="P94" s="200">
        <f>SUM(P95:P125)</f>
        <v>0</v>
      </c>
      <c r="Q94" s="199"/>
      <c r="R94" s="200">
        <f>SUM(R95:R125)</f>
        <v>0</v>
      </c>
      <c r="S94" s="199"/>
      <c r="T94" s="201">
        <f>SUM(T95:T125)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157</v>
      </c>
      <c r="AT94" s="203" t="s">
        <v>73</v>
      </c>
      <c r="AU94" s="203" t="s">
        <v>82</v>
      </c>
      <c r="AY94" s="202" t="s">
        <v>152</v>
      </c>
      <c r="BK94" s="204">
        <f>SUM(BK95:BK125)</f>
        <v>0</v>
      </c>
    </row>
    <row r="95" s="2" customFormat="1" ht="16.5" customHeight="1">
      <c r="A95" s="40"/>
      <c r="B95" s="41"/>
      <c r="C95" s="205" t="s">
        <v>157</v>
      </c>
      <c r="D95" s="205" t="s">
        <v>153</v>
      </c>
      <c r="E95" s="206" t="s">
        <v>794</v>
      </c>
      <c r="F95" s="207" t="s">
        <v>795</v>
      </c>
      <c r="G95" s="208" t="s">
        <v>781</v>
      </c>
      <c r="H95" s="209">
        <v>1</v>
      </c>
      <c r="I95" s="210"/>
      <c r="J95" s="211">
        <f>ROUND(I95*H95,2)</f>
        <v>0</v>
      </c>
      <c r="K95" s="207" t="s">
        <v>28</v>
      </c>
      <c r="L95" s="46"/>
      <c r="M95" s="212" t="s">
        <v>28</v>
      </c>
      <c r="N95" s="213" t="s">
        <v>45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678</v>
      </c>
      <c r="AT95" s="216" t="s">
        <v>153</v>
      </c>
      <c r="AU95" s="216" t="s">
        <v>84</v>
      </c>
      <c r="AY95" s="19" t="s">
        <v>152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82</v>
      </c>
      <c r="BK95" s="217">
        <f>ROUND(I95*H95,2)</f>
        <v>0</v>
      </c>
      <c r="BL95" s="19" t="s">
        <v>678</v>
      </c>
      <c r="BM95" s="216" t="s">
        <v>796</v>
      </c>
    </row>
    <row r="96" s="13" customFormat="1">
      <c r="A96" s="13"/>
      <c r="B96" s="218"/>
      <c r="C96" s="219"/>
      <c r="D96" s="220" t="s">
        <v>159</v>
      </c>
      <c r="E96" s="221" t="s">
        <v>28</v>
      </c>
      <c r="F96" s="222" t="s">
        <v>797</v>
      </c>
      <c r="G96" s="219"/>
      <c r="H96" s="221" t="s">
        <v>28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159</v>
      </c>
      <c r="AU96" s="228" t="s">
        <v>84</v>
      </c>
      <c r="AV96" s="13" t="s">
        <v>82</v>
      </c>
      <c r="AW96" s="13" t="s">
        <v>35</v>
      </c>
      <c r="AX96" s="13" t="s">
        <v>74</v>
      </c>
      <c r="AY96" s="228" t="s">
        <v>152</v>
      </c>
    </row>
    <row r="97" s="13" customFormat="1">
      <c r="A97" s="13"/>
      <c r="B97" s="218"/>
      <c r="C97" s="219"/>
      <c r="D97" s="220" t="s">
        <v>159</v>
      </c>
      <c r="E97" s="221" t="s">
        <v>28</v>
      </c>
      <c r="F97" s="222" t="s">
        <v>798</v>
      </c>
      <c r="G97" s="219"/>
      <c r="H97" s="221" t="s">
        <v>28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159</v>
      </c>
      <c r="AU97" s="228" t="s">
        <v>84</v>
      </c>
      <c r="AV97" s="13" t="s">
        <v>82</v>
      </c>
      <c r="AW97" s="13" t="s">
        <v>35</v>
      </c>
      <c r="AX97" s="13" t="s">
        <v>74</v>
      </c>
      <c r="AY97" s="228" t="s">
        <v>152</v>
      </c>
    </row>
    <row r="98" s="13" customFormat="1">
      <c r="A98" s="13"/>
      <c r="B98" s="218"/>
      <c r="C98" s="219"/>
      <c r="D98" s="220" t="s">
        <v>159</v>
      </c>
      <c r="E98" s="221" t="s">
        <v>28</v>
      </c>
      <c r="F98" s="222" t="s">
        <v>799</v>
      </c>
      <c r="G98" s="219"/>
      <c r="H98" s="221" t="s">
        <v>28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159</v>
      </c>
      <c r="AU98" s="228" t="s">
        <v>84</v>
      </c>
      <c r="AV98" s="13" t="s">
        <v>82</v>
      </c>
      <c r="AW98" s="13" t="s">
        <v>35</v>
      </c>
      <c r="AX98" s="13" t="s">
        <v>74</v>
      </c>
      <c r="AY98" s="228" t="s">
        <v>152</v>
      </c>
    </row>
    <row r="99" s="13" customFormat="1">
      <c r="A99" s="13"/>
      <c r="B99" s="218"/>
      <c r="C99" s="219"/>
      <c r="D99" s="220" t="s">
        <v>159</v>
      </c>
      <c r="E99" s="221" t="s">
        <v>28</v>
      </c>
      <c r="F99" s="222" t="s">
        <v>800</v>
      </c>
      <c r="G99" s="219"/>
      <c r="H99" s="221" t="s">
        <v>28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159</v>
      </c>
      <c r="AU99" s="228" t="s">
        <v>84</v>
      </c>
      <c r="AV99" s="13" t="s">
        <v>82</v>
      </c>
      <c r="AW99" s="13" t="s">
        <v>35</v>
      </c>
      <c r="AX99" s="13" t="s">
        <v>74</v>
      </c>
      <c r="AY99" s="228" t="s">
        <v>152</v>
      </c>
    </row>
    <row r="100" s="13" customFormat="1">
      <c r="A100" s="13"/>
      <c r="B100" s="218"/>
      <c r="C100" s="219"/>
      <c r="D100" s="220" t="s">
        <v>159</v>
      </c>
      <c r="E100" s="221" t="s">
        <v>28</v>
      </c>
      <c r="F100" s="222" t="s">
        <v>801</v>
      </c>
      <c r="G100" s="219"/>
      <c r="H100" s="221" t="s">
        <v>28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159</v>
      </c>
      <c r="AU100" s="228" t="s">
        <v>84</v>
      </c>
      <c r="AV100" s="13" t="s">
        <v>82</v>
      </c>
      <c r="AW100" s="13" t="s">
        <v>35</v>
      </c>
      <c r="AX100" s="13" t="s">
        <v>74</v>
      </c>
      <c r="AY100" s="228" t="s">
        <v>152</v>
      </c>
    </row>
    <row r="101" s="13" customFormat="1">
      <c r="A101" s="13"/>
      <c r="B101" s="218"/>
      <c r="C101" s="219"/>
      <c r="D101" s="220" t="s">
        <v>159</v>
      </c>
      <c r="E101" s="221" t="s">
        <v>28</v>
      </c>
      <c r="F101" s="222" t="s">
        <v>802</v>
      </c>
      <c r="G101" s="219"/>
      <c r="H101" s="221" t="s">
        <v>28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159</v>
      </c>
      <c r="AU101" s="228" t="s">
        <v>84</v>
      </c>
      <c r="AV101" s="13" t="s">
        <v>82</v>
      </c>
      <c r="AW101" s="13" t="s">
        <v>35</v>
      </c>
      <c r="AX101" s="13" t="s">
        <v>74</v>
      </c>
      <c r="AY101" s="228" t="s">
        <v>152</v>
      </c>
    </row>
    <row r="102" s="13" customFormat="1">
      <c r="A102" s="13"/>
      <c r="B102" s="218"/>
      <c r="C102" s="219"/>
      <c r="D102" s="220" t="s">
        <v>159</v>
      </c>
      <c r="E102" s="221" t="s">
        <v>28</v>
      </c>
      <c r="F102" s="222" t="s">
        <v>803</v>
      </c>
      <c r="G102" s="219"/>
      <c r="H102" s="221" t="s">
        <v>28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159</v>
      </c>
      <c r="AU102" s="228" t="s">
        <v>84</v>
      </c>
      <c r="AV102" s="13" t="s">
        <v>82</v>
      </c>
      <c r="AW102" s="13" t="s">
        <v>35</v>
      </c>
      <c r="AX102" s="13" t="s">
        <v>74</v>
      </c>
      <c r="AY102" s="228" t="s">
        <v>152</v>
      </c>
    </row>
    <row r="103" s="14" customFormat="1">
      <c r="A103" s="14"/>
      <c r="B103" s="229"/>
      <c r="C103" s="230"/>
      <c r="D103" s="220" t="s">
        <v>159</v>
      </c>
      <c r="E103" s="231" t="s">
        <v>28</v>
      </c>
      <c r="F103" s="232" t="s">
        <v>82</v>
      </c>
      <c r="G103" s="230"/>
      <c r="H103" s="233">
        <v>1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159</v>
      </c>
      <c r="AU103" s="239" t="s">
        <v>84</v>
      </c>
      <c r="AV103" s="14" t="s">
        <v>84</v>
      </c>
      <c r="AW103" s="14" t="s">
        <v>35</v>
      </c>
      <c r="AX103" s="14" t="s">
        <v>82</v>
      </c>
      <c r="AY103" s="239" t="s">
        <v>152</v>
      </c>
    </row>
    <row r="104" s="2" customFormat="1" ht="16.5" customHeight="1">
      <c r="A104" s="40"/>
      <c r="B104" s="41"/>
      <c r="C104" s="205" t="s">
        <v>177</v>
      </c>
      <c r="D104" s="205" t="s">
        <v>153</v>
      </c>
      <c r="E104" s="206" t="s">
        <v>804</v>
      </c>
      <c r="F104" s="207" t="s">
        <v>805</v>
      </c>
      <c r="G104" s="208" t="s">
        <v>781</v>
      </c>
      <c r="H104" s="209">
        <v>1</v>
      </c>
      <c r="I104" s="210"/>
      <c r="J104" s="211">
        <f>ROUND(I104*H104,2)</f>
        <v>0</v>
      </c>
      <c r="K104" s="207" t="s">
        <v>28</v>
      </c>
      <c r="L104" s="46"/>
      <c r="M104" s="212" t="s">
        <v>28</v>
      </c>
      <c r="N104" s="213" t="s">
        <v>45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678</v>
      </c>
      <c r="AT104" s="216" t="s">
        <v>153</v>
      </c>
      <c r="AU104" s="216" t="s">
        <v>84</v>
      </c>
      <c r="AY104" s="19" t="s">
        <v>152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678</v>
      </c>
      <c r="BM104" s="216" t="s">
        <v>806</v>
      </c>
    </row>
    <row r="105" s="13" customFormat="1">
      <c r="A105" s="13"/>
      <c r="B105" s="218"/>
      <c r="C105" s="219"/>
      <c r="D105" s="220" t="s">
        <v>159</v>
      </c>
      <c r="E105" s="221" t="s">
        <v>28</v>
      </c>
      <c r="F105" s="222" t="s">
        <v>807</v>
      </c>
      <c r="G105" s="219"/>
      <c r="H105" s="221" t="s">
        <v>28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159</v>
      </c>
      <c r="AU105" s="228" t="s">
        <v>84</v>
      </c>
      <c r="AV105" s="13" t="s">
        <v>82</v>
      </c>
      <c r="AW105" s="13" t="s">
        <v>35</v>
      </c>
      <c r="AX105" s="13" t="s">
        <v>74</v>
      </c>
      <c r="AY105" s="228" t="s">
        <v>152</v>
      </c>
    </row>
    <row r="106" s="13" customFormat="1">
      <c r="A106" s="13"/>
      <c r="B106" s="218"/>
      <c r="C106" s="219"/>
      <c r="D106" s="220" t="s">
        <v>159</v>
      </c>
      <c r="E106" s="221" t="s">
        <v>28</v>
      </c>
      <c r="F106" s="222" t="s">
        <v>808</v>
      </c>
      <c r="G106" s="219"/>
      <c r="H106" s="221" t="s">
        <v>28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159</v>
      </c>
      <c r="AU106" s="228" t="s">
        <v>84</v>
      </c>
      <c r="AV106" s="13" t="s">
        <v>82</v>
      </c>
      <c r="AW106" s="13" t="s">
        <v>35</v>
      </c>
      <c r="AX106" s="13" t="s">
        <v>74</v>
      </c>
      <c r="AY106" s="228" t="s">
        <v>152</v>
      </c>
    </row>
    <row r="107" s="13" customFormat="1">
      <c r="A107" s="13"/>
      <c r="B107" s="218"/>
      <c r="C107" s="219"/>
      <c r="D107" s="220" t="s">
        <v>159</v>
      </c>
      <c r="E107" s="221" t="s">
        <v>28</v>
      </c>
      <c r="F107" s="222" t="s">
        <v>809</v>
      </c>
      <c r="G107" s="219"/>
      <c r="H107" s="221" t="s">
        <v>28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159</v>
      </c>
      <c r="AU107" s="228" t="s">
        <v>84</v>
      </c>
      <c r="AV107" s="13" t="s">
        <v>82</v>
      </c>
      <c r="AW107" s="13" t="s">
        <v>35</v>
      </c>
      <c r="AX107" s="13" t="s">
        <v>74</v>
      </c>
      <c r="AY107" s="228" t="s">
        <v>152</v>
      </c>
    </row>
    <row r="108" s="14" customFormat="1">
      <c r="A108" s="14"/>
      <c r="B108" s="229"/>
      <c r="C108" s="230"/>
      <c r="D108" s="220" t="s">
        <v>159</v>
      </c>
      <c r="E108" s="231" t="s">
        <v>28</v>
      </c>
      <c r="F108" s="232" t="s">
        <v>82</v>
      </c>
      <c r="G108" s="230"/>
      <c r="H108" s="233">
        <v>1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159</v>
      </c>
      <c r="AU108" s="239" t="s">
        <v>84</v>
      </c>
      <c r="AV108" s="14" t="s">
        <v>84</v>
      </c>
      <c r="AW108" s="14" t="s">
        <v>35</v>
      </c>
      <c r="AX108" s="14" t="s">
        <v>82</v>
      </c>
      <c r="AY108" s="239" t="s">
        <v>152</v>
      </c>
    </row>
    <row r="109" s="2" customFormat="1" ht="16.5" customHeight="1">
      <c r="A109" s="40"/>
      <c r="B109" s="41"/>
      <c r="C109" s="205" t="s">
        <v>181</v>
      </c>
      <c r="D109" s="205" t="s">
        <v>153</v>
      </c>
      <c r="E109" s="206" t="s">
        <v>810</v>
      </c>
      <c r="F109" s="207" t="s">
        <v>811</v>
      </c>
      <c r="G109" s="208" t="s">
        <v>781</v>
      </c>
      <c r="H109" s="209">
        <v>1</v>
      </c>
      <c r="I109" s="210"/>
      <c r="J109" s="211">
        <f>ROUND(I109*H109,2)</f>
        <v>0</v>
      </c>
      <c r="K109" s="207" t="s">
        <v>28</v>
      </c>
      <c r="L109" s="46"/>
      <c r="M109" s="212" t="s">
        <v>28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678</v>
      </c>
      <c r="AT109" s="216" t="s">
        <v>153</v>
      </c>
      <c r="AU109" s="216" t="s">
        <v>84</v>
      </c>
      <c r="AY109" s="19" t="s">
        <v>152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678</v>
      </c>
      <c r="BM109" s="216" t="s">
        <v>812</v>
      </c>
    </row>
    <row r="110" s="13" customFormat="1">
      <c r="A110" s="13"/>
      <c r="B110" s="218"/>
      <c r="C110" s="219"/>
      <c r="D110" s="220" t="s">
        <v>159</v>
      </c>
      <c r="E110" s="221" t="s">
        <v>28</v>
      </c>
      <c r="F110" s="222" t="s">
        <v>813</v>
      </c>
      <c r="G110" s="219"/>
      <c r="H110" s="221" t="s">
        <v>28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159</v>
      </c>
      <c r="AU110" s="228" t="s">
        <v>84</v>
      </c>
      <c r="AV110" s="13" t="s">
        <v>82</v>
      </c>
      <c r="AW110" s="13" t="s">
        <v>35</v>
      </c>
      <c r="AX110" s="13" t="s">
        <v>74</v>
      </c>
      <c r="AY110" s="228" t="s">
        <v>152</v>
      </c>
    </row>
    <row r="111" s="14" customFormat="1">
      <c r="A111" s="14"/>
      <c r="B111" s="229"/>
      <c r="C111" s="230"/>
      <c r="D111" s="220" t="s">
        <v>159</v>
      </c>
      <c r="E111" s="231" t="s">
        <v>28</v>
      </c>
      <c r="F111" s="232" t="s">
        <v>82</v>
      </c>
      <c r="G111" s="230"/>
      <c r="H111" s="233">
        <v>1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159</v>
      </c>
      <c r="AU111" s="239" t="s">
        <v>84</v>
      </c>
      <c r="AV111" s="14" t="s">
        <v>84</v>
      </c>
      <c r="AW111" s="14" t="s">
        <v>35</v>
      </c>
      <c r="AX111" s="14" t="s">
        <v>82</v>
      </c>
      <c r="AY111" s="239" t="s">
        <v>152</v>
      </c>
    </row>
    <row r="112" s="2" customFormat="1" ht="21.75" customHeight="1">
      <c r="A112" s="40"/>
      <c r="B112" s="41"/>
      <c r="C112" s="205" t="s">
        <v>187</v>
      </c>
      <c r="D112" s="205" t="s">
        <v>153</v>
      </c>
      <c r="E112" s="206" t="s">
        <v>814</v>
      </c>
      <c r="F112" s="207" t="s">
        <v>815</v>
      </c>
      <c r="G112" s="208" t="s">
        <v>781</v>
      </c>
      <c r="H112" s="209">
        <v>1</v>
      </c>
      <c r="I112" s="210"/>
      <c r="J112" s="211">
        <f>ROUND(I112*H112,2)</f>
        <v>0</v>
      </c>
      <c r="K112" s="207" t="s">
        <v>28</v>
      </c>
      <c r="L112" s="46"/>
      <c r="M112" s="212" t="s">
        <v>28</v>
      </c>
      <c r="N112" s="213" t="s">
        <v>45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678</v>
      </c>
      <c r="AT112" s="216" t="s">
        <v>153</v>
      </c>
      <c r="AU112" s="216" t="s">
        <v>84</v>
      </c>
      <c r="AY112" s="19" t="s">
        <v>152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82</v>
      </c>
      <c r="BK112" s="217">
        <f>ROUND(I112*H112,2)</f>
        <v>0</v>
      </c>
      <c r="BL112" s="19" t="s">
        <v>678</v>
      </c>
      <c r="BM112" s="216" t="s">
        <v>816</v>
      </c>
    </row>
    <row r="113" s="13" customFormat="1">
      <c r="A113" s="13"/>
      <c r="B113" s="218"/>
      <c r="C113" s="219"/>
      <c r="D113" s="220" t="s">
        <v>159</v>
      </c>
      <c r="E113" s="221" t="s">
        <v>28</v>
      </c>
      <c r="F113" s="222" t="s">
        <v>817</v>
      </c>
      <c r="G113" s="219"/>
      <c r="H113" s="221" t="s">
        <v>28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159</v>
      </c>
      <c r="AU113" s="228" t="s">
        <v>84</v>
      </c>
      <c r="AV113" s="13" t="s">
        <v>82</v>
      </c>
      <c r="AW113" s="13" t="s">
        <v>35</v>
      </c>
      <c r="AX113" s="13" t="s">
        <v>74</v>
      </c>
      <c r="AY113" s="228" t="s">
        <v>152</v>
      </c>
    </row>
    <row r="114" s="14" customFormat="1">
      <c r="A114" s="14"/>
      <c r="B114" s="229"/>
      <c r="C114" s="230"/>
      <c r="D114" s="220" t="s">
        <v>159</v>
      </c>
      <c r="E114" s="231" t="s">
        <v>28</v>
      </c>
      <c r="F114" s="232" t="s">
        <v>82</v>
      </c>
      <c r="G114" s="230"/>
      <c r="H114" s="233">
        <v>1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159</v>
      </c>
      <c r="AU114" s="239" t="s">
        <v>84</v>
      </c>
      <c r="AV114" s="14" t="s">
        <v>84</v>
      </c>
      <c r="AW114" s="14" t="s">
        <v>35</v>
      </c>
      <c r="AX114" s="14" t="s">
        <v>82</v>
      </c>
      <c r="AY114" s="239" t="s">
        <v>152</v>
      </c>
    </row>
    <row r="115" s="2" customFormat="1" ht="24.15" customHeight="1">
      <c r="A115" s="40"/>
      <c r="B115" s="41"/>
      <c r="C115" s="205" t="s">
        <v>104</v>
      </c>
      <c r="D115" s="205" t="s">
        <v>153</v>
      </c>
      <c r="E115" s="206" t="s">
        <v>818</v>
      </c>
      <c r="F115" s="207" t="s">
        <v>819</v>
      </c>
      <c r="G115" s="208" t="s">
        <v>781</v>
      </c>
      <c r="H115" s="209">
        <v>1</v>
      </c>
      <c r="I115" s="210"/>
      <c r="J115" s="211">
        <f>ROUND(I115*H115,2)</f>
        <v>0</v>
      </c>
      <c r="K115" s="207" t="s">
        <v>28</v>
      </c>
      <c r="L115" s="46"/>
      <c r="M115" s="212" t="s">
        <v>28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678</v>
      </c>
      <c r="AT115" s="216" t="s">
        <v>153</v>
      </c>
      <c r="AU115" s="216" t="s">
        <v>84</v>
      </c>
      <c r="AY115" s="19" t="s">
        <v>152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678</v>
      </c>
      <c r="BM115" s="216" t="s">
        <v>820</v>
      </c>
    </row>
    <row r="116" s="13" customFormat="1">
      <c r="A116" s="13"/>
      <c r="B116" s="218"/>
      <c r="C116" s="219"/>
      <c r="D116" s="220" t="s">
        <v>159</v>
      </c>
      <c r="E116" s="221" t="s">
        <v>28</v>
      </c>
      <c r="F116" s="222" t="s">
        <v>821</v>
      </c>
      <c r="G116" s="219"/>
      <c r="H116" s="221" t="s">
        <v>28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159</v>
      </c>
      <c r="AU116" s="228" t="s">
        <v>84</v>
      </c>
      <c r="AV116" s="13" t="s">
        <v>82</v>
      </c>
      <c r="AW116" s="13" t="s">
        <v>35</v>
      </c>
      <c r="AX116" s="13" t="s">
        <v>74</v>
      </c>
      <c r="AY116" s="228" t="s">
        <v>152</v>
      </c>
    </row>
    <row r="117" s="14" customFormat="1">
      <c r="A117" s="14"/>
      <c r="B117" s="229"/>
      <c r="C117" s="230"/>
      <c r="D117" s="220" t="s">
        <v>159</v>
      </c>
      <c r="E117" s="231" t="s">
        <v>28</v>
      </c>
      <c r="F117" s="232" t="s">
        <v>82</v>
      </c>
      <c r="G117" s="230"/>
      <c r="H117" s="233">
        <v>1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159</v>
      </c>
      <c r="AU117" s="239" t="s">
        <v>84</v>
      </c>
      <c r="AV117" s="14" t="s">
        <v>84</v>
      </c>
      <c r="AW117" s="14" t="s">
        <v>35</v>
      </c>
      <c r="AX117" s="14" t="s">
        <v>82</v>
      </c>
      <c r="AY117" s="239" t="s">
        <v>152</v>
      </c>
    </row>
    <row r="118" s="2" customFormat="1" ht="24.15" customHeight="1">
      <c r="A118" s="40"/>
      <c r="B118" s="41"/>
      <c r="C118" s="205" t="s">
        <v>150</v>
      </c>
      <c r="D118" s="205" t="s">
        <v>153</v>
      </c>
      <c r="E118" s="206" t="s">
        <v>822</v>
      </c>
      <c r="F118" s="207" t="s">
        <v>823</v>
      </c>
      <c r="G118" s="208" t="s">
        <v>172</v>
      </c>
      <c r="H118" s="209">
        <v>1</v>
      </c>
      <c r="I118" s="210"/>
      <c r="J118" s="211">
        <f>ROUND(I118*H118,2)</f>
        <v>0</v>
      </c>
      <c r="K118" s="207" t="s">
        <v>28</v>
      </c>
      <c r="L118" s="46"/>
      <c r="M118" s="212" t="s">
        <v>28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157</v>
      </c>
      <c r="AT118" s="216" t="s">
        <v>153</v>
      </c>
      <c r="AU118" s="216" t="s">
        <v>84</v>
      </c>
      <c r="AY118" s="19" t="s">
        <v>152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157</v>
      </c>
      <c r="BM118" s="216" t="s">
        <v>824</v>
      </c>
    </row>
    <row r="119" s="14" customFormat="1">
      <c r="A119" s="14"/>
      <c r="B119" s="229"/>
      <c r="C119" s="230"/>
      <c r="D119" s="220" t="s">
        <v>159</v>
      </c>
      <c r="E119" s="231" t="s">
        <v>28</v>
      </c>
      <c r="F119" s="232" t="s">
        <v>82</v>
      </c>
      <c r="G119" s="230"/>
      <c r="H119" s="233">
        <v>1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159</v>
      </c>
      <c r="AU119" s="239" t="s">
        <v>84</v>
      </c>
      <c r="AV119" s="14" t="s">
        <v>84</v>
      </c>
      <c r="AW119" s="14" t="s">
        <v>35</v>
      </c>
      <c r="AX119" s="14" t="s">
        <v>82</v>
      </c>
      <c r="AY119" s="239" t="s">
        <v>152</v>
      </c>
    </row>
    <row r="120" s="2" customFormat="1" ht="24.15" customHeight="1">
      <c r="A120" s="40"/>
      <c r="B120" s="41"/>
      <c r="C120" s="205" t="s">
        <v>204</v>
      </c>
      <c r="D120" s="205" t="s">
        <v>153</v>
      </c>
      <c r="E120" s="206" t="s">
        <v>825</v>
      </c>
      <c r="F120" s="207" t="s">
        <v>826</v>
      </c>
      <c r="G120" s="208" t="s">
        <v>781</v>
      </c>
      <c r="H120" s="209">
        <v>1</v>
      </c>
      <c r="I120" s="210"/>
      <c r="J120" s="211">
        <f>ROUND(I120*H120,2)</f>
        <v>0</v>
      </c>
      <c r="K120" s="207" t="s">
        <v>28</v>
      </c>
      <c r="L120" s="46"/>
      <c r="M120" s="212" t="s">
        <v>28</v>
      </c>
      <c r="N120" s="213" t="s">
        <v>45</v>
      </c>
      <c r="O120" s="86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6" t="s">
        <v>157</v>
      </c>
      <c r="AT120" s="216" t="s">
        <v>153</v>
      </c>
      <c r="AU120" s="216" t="s">
        <v>84</v>
      </c>
      <c r="AY120" s="19" t="s">
        <v>152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9" t="s">
        <v>82</v>
      </c>
      <c r="BK120" s="217">
        <f>ROUND(I120*H120,2)</f>
        <v>0</v>
      </c>
      <c r="BL120" s="19" t="s">
        <v>157</v>
      </c>
      <c r="BM120" s="216" t="s">
        <v>827</v>
      </c>
    </row>
    <row r="121" s="14" customFormat="1">
      <c r="A121" s="14"/>
      <c r="B121" s="229"/>
      <c r="C121" s="230"/>
      <c r="D121" s="220" t="s">
        <v>159</v>
      </c>
      <c r="E121" s="231" t="s">
        <v>28</v>
      </c>
      <c r="F121" s="232" t="s">
        <v>82</v>
      </c>
      <c r="G121" s="230"/>
      <c r="H121" s="233">
        <v>1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159</v>
      </c>
      <c r="AU121" s="239" t="s">
        <v>84</v>
      </c>
      <c r="AV121" s="14" t="s">
        <v>84</v>
      </c>
      <c r="AW121" s="14" t="s">
        <v>35</v>
      </c>
      <c r="AX121" s="14" t="s">
        <v>82</v>
      </c>
      <c r="AY121" s="239" t="s">
        <v>152</v>
      </c>
    </row>
    <row r="122" s="2" customFormat="1" ht="24.15" customHeight="1">
      <c r="A122" s="40"/>
      <c r="B122" s="41"/>
      <c r="C122" s="205" t="s">
        <v>213</v>
      </c>
      <c r="D122" s="205" t="s">
        <v>153</v>
      </c>
      <c r="E122" s="206" t="s">
        <v>828</v>
      </c>
      <c r="F122" s="207" t="s">
        <v>829</v>
      </c>
      <c r="G122" s="208" t="s">
        <v>781</v>
      </c>
      <c r="H122" s="209">
        <v>1</v>
      </c>
      <c r="I122" s="210"/>
      <c r="J122" s="211">
        <f>ROUND(I122*H122,2)</f>
        <v>0</v>
      </c>
      <c r="K122" s="207" t="s">
        <v>28</v>
      </c>
      <c r="L122" s="46"/>
      <c r="M122" s="212" t="s">
        <v>28</v>
      </c>
      <c r="N122" s="213" t="s">
        <v>45</v>
      </c>
      <c r="O122" s="86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157</v>
      </c>
      <c r="AT122" s="216" t="s">
        <v>153</v>
      </c>
      <c r="AU122" s="216" t="s">
        <v>84</v>
      </c>
      <c r="AY122" s="19" t="s">
        <v>152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9" t="s">
        <v>82</v>
      </c>
      <c r="BK122" s="217">
        <f>ROUND(I122*H122,2)</f>
        <v>0</v>
      </c>
      <c r="BL122" s="19" t="s">
        <v>157</v>
      </c>
      <c r="BM122" s="216" t="s">
        <v>830</v>
      </c>
    </row>
    <row r="123" s="14" customFormat="1">
      <c r="A123" s="14"/>
      <c r="B123" s="229"/>
      <c r="C123" s="230"/>
      <c r="D123" s="220" t="s">
        <v>159</v>
      </c>
      <c r="E123" s="231" t="s">
        <v>28</v>
      </c>
      <c r="F123" s="232" t="s">
        <v>82</v>
      </c>
      <c r="G123" s="230"/>
      <c r="H123" s="233">
        <v>1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159</v>
      </c>
      <c r="AU123" s="239" t="s">
        <v>84</v>
      </c>
      <c r="AV123" s="14" t="s">
        <v>84</v>
      </c>
      <c r="AW123" s="14" t="s">
        <v>35</v>
      </c>
      <c r="AX123" s="14" t="s">
        <v>82</v>
      </c>
      <c r="AY123" s="239" t="s">
        <v>152</v>
      </c>
    </row>
    <row r="124" s="2" customFormat="1" ht="37.8" customHeight="1">
      <c r="A124" s="40"/>
      <c r="B124" s="41"/>
      <c r="C124" s="205" t="s">
        <v>8</v>
      </c>
      <c r="D124" s="205" t="s">
        <v>153</v>
      </c>
      <c r="E124" s="206" t="s">
        <v>831</v>
      </c>
      <c r="F124" s="207" t="s">
        <v>832</v>
      </c>
      <c r="G124" s="208" t="s">
        <v>781</v>
      </c>
      <c r="H124" s="209">
        <v>1</v>
      </c>
      <c r="I124" s="210"/>
      <c r="J124" s="211">
        <f>ROUND(I124*H124,2)</f>
        <v>0</v>
      </c>
      <c r="K124" s="207" t="s">
        <v>28</v>
      </c>
      <c r="L124" s="46"/>
      <c r="M124" s="212" t="s">
        <v>28</v>
      </c>
      <c r="N124" s="213" t="s">
        <v>45</v>
      </c>
      <c r="O124" s="86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6" t="s">
        <v>157</v>
      </c>
      <c r="AT124" s="216" t="s">
        <v>153</v>
      </c>
      <c r="AU124" s="216" t="s">
        <v>84</v>
      </c>
      <c r="AY124" s="19" t="s">
        <v>152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9" t="s">
        <v>82</v>
      </c>
      <c r="BK124" s="217">
        <f>ROUND(I124*H124,2)</f>
        <v>0</v>
      </c>
      <c r="BL124" s="19" t="s">
        <v>157</v>
      </c>
      <c r="BM124" s="216" t="s">
        <v>833</v>
      </c>
    </row>
    <row r="125" s="14" customFormat="1">
      <c r="A125" s="14"/>
      <c r="B125" s="229"/>
      <c r="C125" s="230"/>
      <c r="D125" s="220" t="s">
        <v>159</v>
      </c>
      <c r="E125" s="231" t="s">
        <v>28</v>
      </c>
      <c r="F125" s="232" t="s">
        <v>82</v>
      </c>
      <c r="G125" s="230"/>
      <c r="H125" s="233">
        <v>1</v>
      </c>
      <c r="I125" s="234"/>
      <c r="J125" s="230"/>
      <c r="K125" s="230"/>
      <c r="L125" s="235"/>
      <c r="M125" s="268"/>
      <c r="N125" s="269"/>
      <c r="O125" s="269"/>
      <c r="P125" s="269"/>
      <c r="Q125" s="269"/>
      <c r="R125" s="269"/>
      <c r="S125" s="269"/>
      <c r="T125" s="27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159</v>
      </c>
      <c r="AU125" s="239" t="s">
        <v>84</v>
      </c>
      <c r="AV125" s="14" t="s">
        <v>84</v>
      </c>
      <c r="AW125" s="14" t="s">
        <v>35</v>
      </c>
      <c r="AX125" s="14" t="s">
        <v>82</v>
      </c>
      <c r="AY125" s="239" t="s">
        <v>152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5e2JZShbW8bE3Q1FJl3gMSGAbJH7HK1cbd4Olcsp9AjKEId2shGJ5o3jlY6k2Xuf6JJxreuQnODuDBpd+GFAzA==" hashValue="a5Cbb606F7BL/aDitpiEfy6IAlL0cOvD15Ljd+xt4UwPoKF17p7Vn9a/CdFEoix/CT8LgKLwXnYNZ2IFFLlQDA==" algorithmName="SHA-512" password="CC35"/>
  <autoFilter ref="C81:K12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834</v>
      </c>
      <c r="H4" s="22"/>
    </row>
    <row r="5" s="1" customFormat="1" ht="12" customHeight="1">
      <c r="B5" s="22"/>
      <c r="C5" s="279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0" t="s">
        <v>16</v>
      </c>
      <c r="D6" s="281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10. 6. 2024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82"/>
      <c r="C9" s="283" t="s">
        <v>55</v>
      </c>
      <c r="D9" s="284" t="s">
        <v>56</v>
      </c>
      <c r="E9" s="284" t="s">
        <v>139</v>
      </c>
      <c r="F9" s="285" t="s">
        <v>835</v>
      </c>
      <c r="G9" s="180"/>
      <c r="H9" s="282"/>
    </row>
    <row r="10" s="2" customFormat="1" ht="26.4" customHeight="1">
      <c r="A10" s="40"/>
      <c r="B10" s="46"/>
      <c r="C10" s="286" t="s">
        <v>836</v>
      </c>
      <c r="D10" s="286" t="s">
        <v>80</v>
      </c>
      <c r="E10" s="40"/>
      <c r="F10" s="40"/>
      <c r="G10" s="40"/>
      <c r="H10" s="46"/>
    </row>
    <row r="11" s="2" customFormat="1" ht="16.8" customHeight="1">
      <c r="A11" s="40"/>
      <c r="B11" s="46"/>
      <c r="C11" s="287" t="s">
        <v>101</v>
      </c>
      <c r="D11" s="288" t="s">
        <v>101</v>
      </c>
      <c r="E11" s="289" t="s">
        <v>28</v>
      </c>
      <c r="F11" s="290">
        <v>32.154000000000003</v>
      </c>
      <c r="G11" s="40"/>
      <c r="H11" s="46"/>
    </row>
    <row r="12" s="2" customFormat="1" ht="16.8" customHeight="1">
      <c r="A12" s="40"/>
      <c r="B12" s="46"/>
      <c r="C12" s="291" t="s">
        <v>28</v>
      </c>
      <c r="D12" s="291" t="s">
        <v>160</v>
      </c>
      <c r="E12" s="19" t="s">
        <v>28</v>
      </c>
      <c r="F12" s="292">
        <v>0</v>
      </c>
      <c r="G12" s="40"/>
      <c r="H12" s="46"/>
    </row>
    <row r="13" s="2" customFormat="1" ht="16.8" customHeight="1">
      <c r="A13" s="40"/>
      <c r="B13" s="46"/>
      <c r="C13" s="291" t="s">
        <v>28</v>
      </c>
      <c r="D13" s="291" t="s">
        <v>161</v>
      </c>
      <c r="E13" s="19" t="s">
        <v>28</v>
      </c>
      <c r="F13" s="292">
        <v>0</v>
      </c>
      <c r="G13" s="40"/>
      <c r="H13" s="46"/>
    </row>
    <row r="14" s="2" customFormat="1" ht="16.8" customHeight="1">
      <c r="A14" s="40"/>
      <c r="B14" s="46"/>
      <c r="C14" s="291" t="s">
        <v>28</v>
      </c>
      <c r="D14" s="291" t="s">
        <v>362</v>
      </c>
      <c r="E14" s="19" t="s">
        <v>28</v>
      </c>
      <c r="F14" s="292">
        <v>30.832000000000001</v>
      </c>
      <c r="G14" s="40"/>
      <c r="H14" s="46"/>
    </row>
    <row r="15" s="2" customFormat="1" ht="16.8" customHeight="1">
      <c r="A15" s="40"/>
      <c r="B15" s="46"/>
      <c r="C15" s="291" t="s">
        <v>28</v>
      </c>
      <c r="D15" s="291" t="s">
        <v>363</v>
      </c>
      <c r="E15" s="19" t="s">
        <v>28</v>
      </c>
      <c r="F15" s="292">
        <v>1.3220000000000001</v>
      </c>
      <c r="G15" s="40"/>
      <c r="H15" s="46"/>
    </row>
    <row r="16" s="2" customFormat="1" ht="16.8" customHeight="1">
      <c r="A16" s="40"/>
      <c r="B16" s="46"/>
      <c r="C16" s="291" t="s">
        <v>101</v>
      </c>
      <c r="D16" s="291" t="s">
        <v>262</v>
      </c>
      <c r="E16" s="19" t="s">
        <v>28</v>
      </c>
      <c r="F16" s="292">
        <v>32.154000000000003</v>
      </c>
      <c r="G16" s="40"/>
      <c r="H16" s="46"/>
    </row>
    <row r="17" s="2" customFormat="1" ht="16.8" customHeight="1">
      <c r="A17" s="40"/>
      <c r="B17" s="46"/>
      <c r="C17" s="293" t="s">
        <v>837</v>
      </c>
      <c r="D17" s="40"/>
      <c r="E17" s="40"/>
      <c r="F17" s="40"/>
      <c r="G17" s="40"/>
      <c r="H17" s="46"/>
    </row>
    <row r="18" s="2" customFormat="1" ht="16.8" customHeight="1">
      <c r="A18" s="40"/>
      <c r="B18" s="46"/>
      <c r="C18" s="291" t="s">
        <v>358</v>
      </c>
      <c r="D18" s="291" t="s">
        <v>838</v>
      </c>
      <c r="E18" s="19" t="s">
        <v>287</v>
      </c>
      <c r="F18" s="292">
        <v>32.154000000000003</v>
      </c>
      <c r="G18" s="40"/>
      <c r="H18" s="46"/>
    </row>
    <row r="19" s="2" customFormat="1" ht="16.8" customHeight="1">
      <c r="A19" s="40"/>
      <c r="B19" s="46"/>
      <c r="C19" s="291" t="s">
        <v>375</v>
      </c>
      <c r="D19" s="291" t="s">
        <v>839</v>
      </c>
      <c r="E19" s="19" t="s">
        <v>287</v>
      </c>
      <c r="F19" s="292">
        <v>32.154000000000003</v>
      </c>
      <c r="G19" s="40"/>
      <c r="H19" s="46"/>
    </row>
    <row r="20" s="2" customFormat="1" ht="16.8" customHeight="1">
      <c r="A20" s="40"/>
      <c r="B20" s="46"/>
      <c r="C20" s="291" t="s">
        <v>438</v>
      </c>
      <c r="D20" s="291" t="s">
        <v>840</v>
      </c>
      <c r="E20" s="19" t="s">
        <v>287</v>
      </c>
      <c r="F20" s="292">
        <v>85.353999999999999</v>
      </c>
      <c r="G20" s="40"/>
      <c r="H20" s="46"/>
    </row>
    <row r="21" s="2" customFormat="1" ht="16.8" customHeight="1">
      <c r="A21" s="40"/>
      <c r="B21" s="46"/>
      <c r="C21" s="287" t="s">
        <v>108</v>
      </c>
      <c r="D21" s="288" t="s">
        <v>108</v>
      </c>
      <c r="E21" s="289" t="s">
        <v>28</v>
      </c>
      <c r="F21" s="290">
        <v>16</v>
      </c>
      <c r="G21" s="40"/>
      <c r="H21" s="46"/>
    </row>
    <row r="22" s="2" customFormat="1" ht="16.8" customHeight="1">
      <c r="A22" s="40"/>
      <c r="B22" s="46"/>
      <c r="C22" s="291" t="s">
        <v>28</v>
      </c>
      <c r="D22" s="291" t="s">
        <v>160</v>
      </c>
      <c r="E22" s="19" t="s">
        <v>28</v>
      </c>
      <c r="F22" s="292">
        <v>0</v>
      </c>
      <c r="G22" s="40"/>
      <c r="H22" s="46"/>
    </row>
    <row r="23" s="2" customFormat="1" ht="16.8" customHeight="1">
      <c r="A23" s="40"/>
      <c r="B23" s="46"/>
      <c r="C23" s="291" t="s">
        <v>28</v>
      </c>
      <c r="D23" s="291" t="s">
        <v>161</v>
      </c>
      <c r="E23" s="19" t="s">
        <v>28</v>
      </c>
      <c r="F23" s="292">
        <v>0</v>
      </c>
      <c r="G23" s="40"/>
      <c r="H23" s="46"/>
    </row>
    <row r="24" s="2" customFormat="1" ht="16.8" customHeight="1">
      <c r="A24" s="40"/>
      <c r="B24" s="46"/>
      <c r="C24" s="291" t="s">
        <v>28</v>
      </c>
      <c r="D24" s="291" t="s">
        <v>109</v>
      </c>
      <c r="E24" s="19" t="s">
        <v>28</v>
      </c>
      <c r="F24" s="292">
        <v>16</v>
      </c>
      <c r="G24" s="40"/>
      <c r="H24" s="46"/>
    </row>
    <row r="25" s="2" customFormat="1" ht="16.8" customHeight="1">
      <c r="A25" s="40"/>
      <c r="B25" s="46"/>
      <c r="C25" s="291" t="s">
        <v>108</v>
      </c>
      <c r="D25" s="291" t="s">
        <v>262</v>
      </c>
      <c r="E25" s="19" t="s">
        <v>28</v>
      </c>
      <c r="F25" s="292">
        <v>16</v>
      </c>
      <c r="G25" s="40"/>
      <c r="H25" s="46"/>
    </row>
    <row r="26" s="2" customFormat="1" ht="16.8" customHeight="1">
      <c r="A26" s="40"/>
      <c r="B26" s="46"/>
      <c r="C26" s="293" t="s">
        <v>837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291" t="s">
        <v>348</v>
      </c>
      <c r="D27" s="291" t="s">
        <v>841</v>
      </c>
      <c r="E27" s="19" t="s">
        <v>216</v>
      </c>
      <c r="F27" s="292">
        <v>16</v>
      </c>
      <c r="G27" s="40"/>
      <c r="H27" s="46"/>
    </row>
    <row r="28" s="2" customFormat="1" ht="16.8" customHeight="1">
      <c r="A28" s="40"/>
      <c r="B28" s="46"/>
      <c r="C28" s="291" t="s">
        <v>353</v>
      </c>
      <c r="D28" s="291" t="s">
        <v>842</v>
      </c>
      <c r="E28" s="19" t="s">
        <v>216</v>
      </c>
      <c r="F28" s="292">
        <v>16</v>
      </c>
      <c r="G28" s="40"/>
      <c r="H28" s="46"/>
    </row>
    <row r="29" s="2" customFormat="1" ht="16.8" customHeight="1">
      <c r="A29" s="40"/>
      <c r="B29" s="46"/>
      <c r="C29" s="291" t="s">
        <v>365</v>
      </c>
      <c r="D29" s="291" t="s">
        <v>843</v>
      </c>
      <c r="E29" s="19" t="s">
        <v>216</v>
      </c>
      <c r="F29" s="292">
        <v>16</v>
      </c>
      <c r="G29" s="40"/>
      <c r="H29" s="46"/>
    </row>
    <row r="30" s="2" customFormat="1" ht="16.8" customHeight="1">
      <c r="A30" s="40"/>
      <c r="B30" s="46"/>
      <c r="C30" s="291" t="s">
        <v>370</v>
      </c>
      <c r="D30" s="291" t="s">
        <v>844</v>
      </c>
      <c r="E30" s="19" t="s">
        <v>216</v>
      </c>
      <c r="F30" s="292">
        <v>16</v>
      </c>
      <c r="G30" s="40"/>
      <c r="H30" s="46"/>
    </row>
    <row r="31" s="2" customFormat="1" ht="16.8" customHeight="1">
      <c r="A31" s="40"/>
      <c r="B31" s="46"/>
      <c r="C31" s="291" t="s">
        <v>438</v>
      </c>
      <c r="D31" s="291" t="s">
        <v>840</v>
      </c>
      <c r="E31" s="19" t="s">
        <v>287</v>
      </c>
      <c r="F31" s="292">
        <v>85.353999999999999</v>
      </c>
      <c r="G31" s="40"/>
      <c r="H31" s="46"/>
    </row>
    <row r="32" s="2" customFormat="1" ht="16.8" customHeight="1">
      <c r="A32" s="40"/>
      <c r="B32" s="46"/>
      <c r="C32" s="287" t="s">
        <v>112</v>
      </c>
      <c r="D32" s="288" t="s">
        <v>112</v>
      </c>
      <c r="E32" s="289" t="s">
        <v>28</v>
      </c>
      <c r="F32" s="290">
        <v>34</v>
      </c>
      <c r="G32" s="40"/>
      <c r="H32" s="46"/>
    </row>
    <row r="33" s="2" customFormat="1" ht="16.8" customHeight="1">
      <c r="A33" s="40"/>
      <c r="B33" s="46"/>
      <c r="C33" s="291" t="s">
        <v>28</v>
      </c>
      <c r="D33" s="291" t="s">
        <v>160</v>
      </c>
      <c r="E33" s="19" t="s">
        <v>28</v>
      </c>
      <c r="F33" s="292">
        <v>0</v>
      </c>
      <c r="G33" s="40"/>
      <c r="H33" s="46"/>
    </row>
    <row r="34" s="2" customFormat="1" ht="16.8" customHeight="1">
      <c r="A34" s="40"/>
      <c r="B34" s="46"/>
      <c r="C34" s="291" t="s">
        <v>28</v>
      </c>
      <c r="D34" s="291" t="s">
        <v>161</v>
      </c>
      <c r="E34" s="19" t="s">
        <v>28</v>
      </c>
      <c r="F34" s="292">
        <v>0</v>
      </c>
      <c r="G34" s="40"/>
      <c r="H34" s="46"/>
    </row>
    <row r="35" s="2" customFormat="1" ht="16.8" customHeight="1">
      <c r="A35" s="40"/>
      <c r="B35" s="46"/>
      <c r="C35" s="291" t="s">
        <v>28</v>
      </c>
      <c r="D35" s="291" t="s">
        <v>113</v>
      </c>
      <c r="E35" s="19" t="s">
        <v>28</v>
      </c>
      <c r="F35" s="292">
        <v>34</v>
      </c>
      <c r="G35" s="40"/>
      <c r="H35" s="46"/>
    </row>
    <row r="36" s="2" customFormat="1" ht="16.8" customHeight="1">
      <c r="A36" s="40"/>
      <c r="B36" s="46"/>
      <c r="C36" s="291" t="s">
        <v>112</v>
      </c>
      <c r="D36" s="291" t="s">
        <v>262</v>
      </c>
      <c r="E36" s="19" t="s">
        <v>28</v>
      </c>
      <c r="F36" s="292">
        <v>34</v>
      </c>
      <c r="G36" s="40"/>
      <c r="H36" s="46"/>
    </row>
    <row r="37" s="2" customFormat="1" ht="16.8" customHeight="1">
      <c r="A37" s="40"/>
      <c r="B37" s="46"/>
      <c r="C37" s="293" t="s">
        <v>837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291" t="s">
        <v>343</v>
      </c>
      <c r="D38" s="291" t="s">
        <v>845</v>
      </c>
      <c r="E38" s="19" t="s">
        <v>287</v>
      </c>
      <c r="F38" s="292">
        <v>34</v>
      </c>
      <c r="G38" s="40"/>
      <c r="H38" s="46"/>
    </row>
    <row r="39" s="2" customFormat="1" ht="16.8" customHeight="1">
      <c r="A39" s="40"/>
      <c r="B39" s="46"/>
      <c r="C39" s="291" t="s">
        <v>285</v>
      </c>
      <c r="D39" s="291" t="s">
        <v>846</v>
      </c>
      <c r="E39" s="19" t="s">
        <v>287</v>
      </c>
      <c r="F39" s="292">
        <v>34</v>
      </c>
      <c r="G39" s="40"/>
      <c r="H39" s="46"/>
    </row>
    <row r="40" s="2" customFormat="1" ht="16.8" customHeight="1">
      <c r="A40" s="40"/>
      <c r="B40" s="46"/>
      <c r="C40" s="291" t="s">
        <v>296</v>
      </c>
      <c r="D40" s="291" t="s">
        <v>847</v>
      </c>
      <c r="E40" s="19" t="s">
        <v>287</v>
      </c>
      <c r="F40" s="292">
        <v>34</v>
      </c>
      <c r="G40" s="40"/>
      <c r="H40" s="46"/>
    </row>
    <row r="41" s="2" customFormat="1" ht="16.8" customHeight="1">
      <c r="A41" s="40"/>
      <c r="B41" s="46"/>
      <c r="C41" s="291" t="s">
        <v>438</v>
      </c>
      <c r="D41" s="291" t="s">
        <v>840</v>
      </c>
      <c r="E41" s="19" t="s">
        <v>287</v>
      </c>
      <c r="F41" s="292">
        <v>85.353999999999999</v>
      </c>
      <c r="G41" s="40"/>
      <c r="H41" s="46"/>
    </row>
    <row r="42" s="2" customFormat="1" ht="16.8" customHeight="1">
      <c r="A42" s="40"/>
      <c r="B42" s="46"/>
      <c r="C42" s="291" t="s">
        <v>291</v>
      </c>
      <c r="D42" s="291" t="s">
        <v>292</v>
      </c>
      <c r="E42" s="19" t="s">
        <v>259</v>
      </c>
      <c r="F42" s="292">
        <v>0.93500000000000005</v>
      </c>
      <c r="G42" s="40"/>
      <c r="H42" s="46"/>
    </row>
    <row r="43" s="2" customFormat="1" ht="16.8" customHeight="1">
      <c r="A43" s="40"/>
      <c r="B43" s="46"/>
      <c r="C43" s="287" t="s">
        <v>118</v>
      </c>
      <c r="D43" s="288" t="s">
        <v>118</v>
      </c>
      <c r="E43" s="289" t="s">
        <v>28</v>
      </c>
      <c r="F43" s="290">
        <v>9.5999999999999996</v>
      </c>
      <c r="G43" s="40"/>
      <c r="H43" s="46"/>
    </row>
    <row r="44" s="2" customFormat="1" ht="16.8" customHeight="1">
      <c r="A44" s="40"/>
      <c r="B44" s="46"/>
      <c r="C44" s="291" t="s">
        <v>28</v>
      </c>
      <c r="D44" s="291" t="s">
        <v>160</v>
      </c>
      <c r="E44" s="19" t="s">
        <v>28</v>
      </c>
      <c r="F44" s="292">
        <v>0</v>
      </c>
      <c r="G44" s="40"/>
      <c r="H44" s="46"/>
    </row>
    <row r="45" s="2" customFormat="1" ht="16.8" customHeight="1">
      <c r="A45" s="40"/>
      <c r="B45" s="46"/>
      <c r="C45" s="291" t="s">
        <v>28</v>
      </c>
      <c r="D45" s="291" t="s">
        <v>161</v>
      </c>
      <c r="E45" s="19" t="s">
        <v>28</v>
      </c>
      <c r="F45" s="292">
        <v>0</v>
      </c>
      <c r="G45" s="40"/>
      <c r="H45" s="46"/>
    </row>
    <row r="46" s="2" customFormat="1" ht="16.8" customHeight="1">
      <c r="A46" s="40"/>
      <c r="B46" s="46"/>
      <c r="C46" s="291" t="s">
        <v>118</v>
      </c>
      <c r="D46" s="291" t="s">
        <v>315</v>
      </c>
      <c r="E46" s="19" t="s">
        <v>28</v>
      </c>
      <c r="F46" s="292">
        <v>9.5999999999999996</v>
      </c>
      <c r="G46" s="40"/>
      <c r="H46" s="46"/>
    </row>
    <row r="47" s="2" customFormat="1" ht="16.8" customHeight="1">
      <c r="A47" s="40"/>
      <c r="B47" s="46"/>
      <c r="C47" s="293" t="s">
        <v>837</v>
      </c>
      <c r="D47" s="40"/>
      <c r="E47" s="40"/>
      <c r="F47" s="40"/>
      <c r="G47" s="40"/>
      <c r="H47" s="46"/>
    </row>
    <row r="48" s="2" customFormat="1" ht="16.8" customHeight="1">
      <c r="A48" s="40"/>
      <c r="B48" s="46"/>
      <c r="C48" s="291" t="s">
        <v>311</v>
      </c>
      <c r="D48" s="291" t="s">
        <v>848</v>
      </c>
      <c r="E48" s="19" t="s">
        <v>287</v>
      </c>
      <c r="F48" s="292">
        <v>9.5999999999999996</v>
      </c>
      <c r="G48" s="40"/>
      <c r="H48" s="46"/>
    </row>
    <row r="49" s="2" customFormat="1" ht="16.8" customHeight="1">
      <c r="A49" s="40"/>
      <c r="B49" s="46"/>
      <c r="C49" s="291" t="s">
        <v>301</v>
      </c>
      <c r="D49" s="291" t="s">
        <v>849</v>
      </c>
      <c r="E49" s="19" t="s">
        <v>287</v>
      </c>
      <c r="F49" s="292">
        <v>9.5999999999999996</v>
      </c>
      <c r="G49" s="40"/>
      <c r="H49" s="46"/>
    </row>
    <row r="50" s="2" customFormat="1" ht="16.8" customHeight="1">
      <c r="A50" s="40"/>
      <c r="B50" s="46"/>
      <c r="C50" s="287" t="s">
        <v>110</v>
      </c>
      <c r="D50" s="288" t="s">
        <v>110</v>
      </c>
      <c r="E50" s="289" t="s">
        <v>28</v>
      </c>
      <c r="F50" s="290">
        <v>9.5999999999999996</v>
      </c>
      <c r="G50" s="40"/>
      <c r="H50" s="46"/>
    </row>
    <row r="51" s="2" customFormat="1" ht="16.8" customHeight="1">
      <c r="A51" s="40"/>
      <c r="B51" s="46"/>
      <c r="C51" s="291" t="s">
        <v>28</v>
      </c>
      <c r="D51" s="291" t="s">
        <v>160</v>
      </c>
      <c r="E51" s="19" t="s">
        <v>28</v>
      </c>
      <c r="F51" s="292">
        <v>0</v>
      </c>
      <c r="G51" s="40"/>
      <c r="H51" s="46"/>
    </row>
    <row r="52" s="2" customFormat="1" ht="16.8" customHeight="1">
      <c r="A52" s="40"/>
      <c r="B52" s="46"/>
      <c r="C52" s="291" t="s">
        <v>28</v>
      </c>
      <c r="D52" s="291" t="s">
        <v>161</v>
      </c>
      <c r="E52" s="19" t="s">
        <v>28</v>
      </c>
      <c r="F52" s="292">
        <v>0</v>
      </c>
      <c r="G52" s="40"/>
      <c r="H52" s="46"/>
    </row>
    <row r="53" s="2" customFormat="1" ht="16.8" customHeight="1">
      <c r="A53" s="40"/>
      <c r="B53" s="46"/>
      <c r="C53" s="291" t="s">
        <v>28</v>
      </c>
      <c r="D53" s="291" t="s">
        <v>315</v>
      </c>
      <c r="E53" s="19" t="s">
        <v>28</v>
      </c>
      <c r="F53" s="292">
        <v>9.5999999999999996</v>
      </c>
      <c r="G53" s="40"/>
      <c r="H53" s="46"/>
    </row>
    <row r="54" s="2" customFormat="1" ht="16.8" customHeight="1">
      <c r="A54" s="40"/>
      <c r="B54" s="46"/>
      <c r="C54" s="291" t="s">
        <v>110</v>
      </c>
      <c r="D54" s="291" t="s">
        <v>262</v>
      </c>
      <c r="E54" s="19" t="s">
        <v>28</v>
      </c>
      <c r="F54" s="292">
        <v>9.5999999999999996</v>
      </c>
      <c r="G54" s="40"/>
      <c r="H54" s="46"/>
    </row>
    <row r="55" s="2" customFormat="1" ht="16.8" customHeight="1">
      <c r="A55" s="40"/>
      <c r="B55" s="46"/>
      <c r="C55" s="293" t="s">
        <v>837</v>
      </c>
      <c r="D55" s="40"/>
      <c r="E55" s="40"/>
      <c r="F55" s="40"/>
      <c r="G55" s="40"/>
      <c r="H55" s="46"/>
    </row>
    <row r="56" s="2" customFormat="1" ht="16.8" customHeight="1">
      <c r="A56" s="40"/>
      <c r="B56" s="46"/>
      <c r="C56" s="291" t="s">
        <v>387</v>
      </c>
      <c r="D56" s="291" t="s">
        <v>850</v>
      </c>
      <c r="E56" s="19" t="s">
        <v>287</v>
      </c>
      <c r="F56" s="292">
        <v>9.5999999999999996</v>
      </c>
      <c r="G56" s="40"/>
      <c r="H56" s="46"/>
    </row>
    <row r="57" s="2" customFormat="1" ht="16.8" customHeight="1">
      <c r="A57" s="40"/>
      <c r="B57" s="46"/>
      <c r="C57" s="291" t="s">
        <v>392</v>
      </c>
      <c r="D57" s="291" t="s">
        <v>851</v>
      </c>
      <c r="E57" s="19" t="s">
        <v>287</v>
      </c>
      <c r="F57" s="292">
        <v>9.5999999999999996</v>
      </c>
      <c r="G57" s="40"/>
      <c r="H57" s="46"/>
    </row>
    <row r="58" s="2" customFormat="1" ht="16.8" customHeight="1">
      <c r="A58" s="40"/>
      <c r="B58" s="46"/>
      <c r="C58" s="291" t="s">
        <v>397</v>
      </c>
      <c r="D58" s="291" t="s">
        <v>852</v>
      </c>
      <c r="E58" s="19" t="s">
        <v>287</v>
      </c>
      <c r="F58" s="292">
        <v>9.5999999999999996</v>
      </c>
      <c r="G58" s="40"/>
      <c r="H58" s="46"/>
    </row>
    <row r="59" s="2" customFormat="1" ht="16.8" customHeight="1">
      <c r="A59" s="40"/>
      <c r="B59" s="46"/>
      <c r="C59" s="291" t="s">
        <v>406</v>
      </c>
      <c r="D59" s="291" t="s">
        <v>28</v>
      </c>
      <c r="E59" s="19" t="s">
        <v>167</v>
      </c>
      <c r="F59" s="292">
        <v>9.5999999999999996</v>
      </c>
      <c r="G59" s="40"/>
      <c r="H59" s="46"/>
    </row>
    <row r="60" s="2" customFormat="1" ht="16.8" customHeight="1">
      <c r="A60" s="40"/>
      <c r="B60" s="46"/>
      <c r="C60" s="287" t="s">
        <v>106</v>
      </c>
      <c r="D60" s="288" t="s">
        <v>106</v>
      </c>
      <c r="E60" s="289" t="s">
        <v>28</v>
      </c>
      <c r="F60" s="290">
        <v>32.399999999999999</v>
      </c>
      <c r="G60" s="40"/>
      <c r="H60" s="46"/>
    </row>
    <row r="61" s="2" customFormat="1" ht="16.8" customHeight="1">
      <c r="A61" s="40"/>
      <c r="B61" s="46"/>
      <c r="C61" s="291" t="s">
        <v>28</v>
      </c>
      <c r="D61" s="291" t="s">
        <v>422</v>
      </c>
      <c r="E61" s="19" t="s">
        <v>28</v>
      </c>
      <c r="F61" s="292">
        <v>32.399999999999999</v>
      </c>
      <c r="G61" s="40"/>
      <c r="H61" s="46"/>
    </row>
    <row r="62" s="2" customFormat="1" ht="16.8" customHeight="1">
      <c r="A62" s="40"/>
      <c r="B62" s="46"/>
      <c r="C62" s="291" t="s">
        <v>106</v>
      </c>
      <c r="D62" s="291" t="s">
        <v>262</v>
      </c>
      <c r="E62" s="19" t="s">
        <v>28</v>
      </c>
      <c r="F62" s="292">
        <v>32.399999999999999</v>
      </c>
      <c r="G62" s="40"/>
      <c r="H62" s="46"/>
    </row>
    <row r="63" s="2" customFormat="1" ht="16.8" customHeight="1">
      <c r="A63" s="40"/>
      <c r="B63" s="46"/>
      <c r="C63" s="293" t="s">
        <v>837</v>
      </c>
      <c r="D63" s="40"/>
      <c r="E63" s="40"/>
      <c r="F63" s="40"/>
      <c r="G63" s="40"/>
      <c r="H63" s="46"/>
    </row>
    <row r="64" s="2" customFormat="1" ht="16.8" customHeight="1">
      <c r="A64" s="40"/>
      <c r="B64" s="46"/>
      <c r="C64" s="291" t="s">
        <v>418</v>
      </c>
      <c r="D64" s="291" t="s">
        <v>853</v>
      </c>
      <c r="E64" s="19" t="s">
        <v>287</v>
      </c>
      <c r="F64" s="292">
        <v>32.399999999999999</v>
      </c>
      <c r="G64" s="40"/>
      <c r="H64" s="46"/>
    </row>
    <row r="65" s="2" customFormat="1" ht="16.8" customHeight="1">
      <c r="A65" s="40"/>
      <c r="B65" s="46"/>
      <c r="C65" s="291" t="s">
        <v>424</v>
      </c>
      <c r="D65" s="291" t="s">
        <v>854</v>
      </c>
      <c r="E65" s="19" t="s">
        <v>287</v>
      </c>
      <c r="F65" s="292">
        <v>32.399999999999999</v>
      </c>
      <c r="G65" s="40"/>
      <c r="H65" s="46"/>
    </row>
    <row r="66" s="2" customFormat="1" ht="16.8" customHeight="1">
      <c r="A66" s="40"/>
      <c r="B66" s="46"/>
      <c r="C66" s="291" t="s">
        <v>429</v>
      </c>
      <c r="D66" s="291" t="s">
        <v>855</v>
      </c>
      <c r="E66" s="19" t="s">
        <v>287</v>
      </c>
      <c r="F66" s="292">
        <v>32.399999999999999</v>
      </c>
      <c r="G66" s="40"/>
      <c r="H66" s="46"/>
    </row>
    <row r="67" s="2" customFormat="1" ht="16.8" customHeight="1">
      <c r="A67" s="40"/>
      <c r="B67" s="46"/>
      <c r="C67" s="291" t="s">
        <v>433</v>
      </c>
      <c r="D67" s="291" t="s">
        <v>856</v>
      </c>
      <c r="E67" s="19" t="s">
        <v>287</v>
      </c>
      <c r="F67" s="292">
        <v>32.399999999999999</v>
      </c>
      <c r="G67" s="40"/>
      <c r="H67" s="46"/>
    </row>
    <row r="68" s="2" customFormat="1" ht="16.8" customHeight="1">
      <c r="A68" s="40"/>
      <c r="B68" s="46"/>
      <c r="C68" s="287" t="s">
        <v>121</v>
      </c>
      <c r="D68" s="288" t="s">
        <v>121</v>
      </c>
      <c r="E68" s="289" t="s">
        <v>28</v>
      </c>
      <c r="F68" s="290">
        <v>85.353999999999999</v>
      </c>
      <c r="G68" s="40"/>
      <c r="H68" s="46"/>
    </row>
    <row r="69" s="2" customFormat="1" ht="16.8" customHeight="1">
      <c r="A69" s="40"/>
      <c r="B69" s="46"/>
      <c r="C69" s="291" t="s">
        <v>28</v>
      </c>
      <c r="D69" s="291" t="s">
        <v>112</v>
      </c>
      <c r="E69" s="19" t="s">
        <v>28</v>
      </c>
      <c r="F69" s="292">
        <v>34</v>
      </c>
      <c r="G69" s="40"/>
      <c r="H69" s="46"/>
    </row>
    <row r="70" s="2" customFormat="1" ht="16.8" customHeight="1">
      <c r="A70" s="40"/>
      <c r="B70" s="46"/>
      <c r="C70" s="291" t="s">
        <v>28</v>
      </c>
      <c r="D70" s="291" t="s">
        <v>101</v>
      </c>
      <c r="E70" s="19" t="s">
        <v>28</v>
      </c>
      <c r="F70" s="292">
        <v>32.154000000000003</v>
      </c>
      <c r="G70" s="40"/>
      <c r="H70" s="46"/>
    </row>
    <row r="71" s="2" customFormat="1" ht="16.8" customHeight="1">
      <c r="A71" s="40"/>
      <c r="B71" s="46"/>
      <c r="C71" s="291" t="s">
        <v>28</v>
      </c>
      <c r="D71" s="291" t="s">
        <v>442</v>
      </c>
      <c r="E71" s="19" t="s">
        <v>28</v>
      </c>
      <c r="F71" s="292">
        <v>19.199999999999999</v>
      </c>
      <c r="G71" s="40"/>
      <c r="H71" s="46"/>
    </row>
    <row r="72" s="2" customFormat="1" ht="16.8" customHeight="1">
      <c r="A72" s="40"/>
      <c r="B72" s="46"/>
      <c r="C72" s="291" t="s">
        <v>121</v>
      </c>
      <c r="D72" s="291" t="s">
        <v>262</v>
      </c>
      <c r="E72" s="19" t="s">
        <v>28</v>
      </c>
      <c r="F72" s="292">
        <v>85.353999999999999</v>
      </c>
      <c r="G72" s="40"/>
      <c r="H72" s="46"/>
    </row>
    <row r="73" s="2" customFormat="1" ht="16.8" customHeight="1">
      <c r="A73" s="40"/>
      <c r="B73" s="46"/>
      <c r="C73" s="293" t="s">
        <v>837</v>
      </c>
      <c r="D73" s="40"/>
      <c r="E73" s="40"/>
      <c r="F73" s="40"/>
      <c r="G73" s="40"/>
      <c r="H73" s="46"/>
    </row>
    <row r="74" s="2" customFormat="1" ht="16.8" customHeight="1">
      <c r="A74" s="40"/>
      <c r="B74" s="46"/>
      <c r="C74" s="291" t="s">
        <v>438</v>
      </c>
      <c r="D74" s="291" t="s">
        <v>840</v>
      </c>
      <c r="E74" s="19" t="s">
        <v>287</v>
      </c>
      <c r="F74" s="292">
        <v>85.353999999999999</v>
      </c>
      <c r="G74" s="40"/>
      <c r="H74" s="46"/>
    </row>
    <row r="75" s="2" customFormat="1" ht="16.8" customHeight="1">
      <c r="A75" s="40"/>
      <c r="B75" s="46"/>
      <c r="C75" s="291" t="s">
        <v>444</v>
      </c>
      <c r="D75" s="291" t="s">
        <v>857</v>
      </c>
      <c r="E75" s="19" t="s">
        <v>287</v>
      </c>
      <c r="F75" s="292">
        <v>85.353999999999999</v>
      </c>
      <c r="G75" s="40"/>
      <c r="H75" s="46"/>
    </row>
    <row r="76" s="2" customFormat="1" ht="16.8" customHeight="1">
      <c r="A76" s="40"/>
      <c r="B76" s="46"/>
      <c r="C76" s="291" t="s">
        <v>448</v>
      </c>
      <c r="D76" s="291" t="s">
        <v>858</v>
      </c>
      <c r="E76" s="19" t="s">
        <v>287</v>
      </c>
      <c r="F76" s="292">
        <v>85.353999999999999</v>
      </c>
      <c r="G76" s="40"/>
      <c r="H76" s="46"/>
    </row>
    <row r="77" s="2" customFormat="1" ht="16.8" customHeight="1">
      <c r="A77" s="40"/>
      <c r="B77" s="46"/>
      <c r="C77" s="291" t="s">
        <v>452</v>
      </c>
      <c r="D77" s="291" t="s">
        <v>859</v>
      </c>
      <c r="E77" s="19" t="s">
        <v>287</v>
      </c>
      <c r="F77" s="292">
        <v>85.353999999999999</v>
      </c>
      <c r="G77" s="40"/>
      <c r="H77" s="46"/>
    </row>
    <row r="78" s="2" customFormat="1">
      <c r="A78" s="40"/>
      <c r="B78" s="46"/>
      <c r="C78" s="291" t="s">
        <v>456</v>
      </c>
      <c r="D78" s="291" t="s">
        <v>860</v>
      </c>
      <c r="E78" s="19" t="s">
        <v>287</v>
      </c>
      <c r="F78" s="292">
        <v>85.353999999999999</v>
      </c>
      <c r="G78" s="40"/>
      <c r="H78" s="46"/>
    </row>
    <row r="79" s="2" customFormat="1" ht="16.8" customHeight="1">
      <c r="A79" s="40"/>
      <c r="B79" s="46"/>
      <c r="C79" s="291" t="s">
        <v>461</v>
      </c>
      <c r="D79" s="291" t="s">
        <v>861</v>
      </c>
      <c r="E79" s="19" t="s">
        <v>287</v>
      </c>
      <c r="F79" s="292">
        <v>85.353999999999999</v>
      </c>
      <c r="G79" s="40"/>
      <c r="H79" s="46"/>
    </row>
    <row r="80" s="2" customFormat="1" ht="16.8" customHeight="1">
      <c r="A80" s="40"/>
      <c r="B80" s="46"/>
      <c r="C80" s="287" t="s">
        <v>115</v>
      </c>
      <c r="D80" s="288" t="s">
        <v>115</v>
      </c>
      <c r="E80" s="289" t="s">
        <v>28</v>
      </c>
      <c r="F80" s="290">
        <v>0.93500000000000005</v>
      </c>
      <c r="G80" s="40"/>
      <c r="H80" s="46"/>
    </row>
    <row r="81" s="2" customFormat="1" ht="16.8" customHeight="1">
      <c r="A81" s="40"/>
      <c r="B81" s="46"/>
      <c r="C81" s="291" t="s">
        <v>28</v>
      </c>
      <c r="D81" s="291" t="s">
        <v>294</v>
      </c>
      <c r="E81" s="19" t="s">
        <v>28</v>
      </c>
      <c r="F81" s="292">
        <v>0.93500000000000005</v>
      </c>
      <c r="G81" s="40"/>
      <c r="H81" s="46"/>
    </row>
    <row r="82" s="2" customFormat="1" ht="16.8" customHeight="1">
      <c r="A82" s="40"/>
      <c r="B82" s="46"/>
      <c r="C82" s="291" t="s">
        <v>115</v>
      </c>
      <c r="D82" s="291" t="s">
        <v>262</v>
      </c>
      <c r="E82" s="19" t="s">
        <v>28</v>
      </c>
      <c r="F82" s="292">
        <v>0.93500000000000005</v>
      </c>
      <c r="G82" s="40"/>
      <c r="H82" s="46"/>
    </row>
    <row r="83" s="2" customFormat="1" ht="16.8" customHeight="1">
      <c r="A83" s="40"/>
      <c r="B83" s="46"/>
      <c r="C83" s="293" t="s">
        <v>837</v>
      </c>
      <c r="D83" s="40"/>
      <c r="E83" s="40"/>
      <c r="F83" s="40"/>
      <c r="G83" s="40"/>
      <c r="H83" s="46"/>
    </row>
    <row r="84" s="2" customFormat="1" ht="16.8" customHeight="1">
      <c r="A84" s="40"/>
      <c r="B84" s="46"/>
      <c r="C84" s="291" t="s">
        <v>291</v>
      </c>
      <c r="D84" s="291" t="s">
        <v>292</v>
      </c>
      <c r="E84" s="19" t="s">
        <v>259</v>
      </c>
      <c r="F84" s="292">
        <v>0.93500000000000005</v>
      </c>
      <c r="G84" s="40"/>
      <c r="H84" s="46"/>
    </row>
    <row r="85" s="2" customFormat="1">
      <c r="A85" s="40"/>
      <c r="B85" s="46"/>
      <c r="C85" s="291" t="s">
        <v>257</v>
      </c>
      <c r="D85" s="291" t="s">
        <v>862</v>
      </c>
      <c r="E85" s="19" t="s">
        <v>259</v>
      </c>
      <c r="F85" s="292">
        <v>1.0620000000000001</v>
      </c>
      <c r="G85" s="40"/>
      <c r="H85" s="46"/>
    </row>
    <row r="86" s="2" customFormat="1" ht="16.8" customHeight="1">
      <c r="A86" s="40"/>
      <c r="B86" s="46"/>
      <c r="C86" s="291" t="s">
        <v>316</v>
      </c>
      <c r="D86" s="291" t="s">
        <v>863</v>
      </c>
      <c r="E86" s="19" t="s">
        <v>259</v>
      </c>
      <c r="F86" s="292">
        <v>1.0620000000000001</v>
      </c>
      <c r="G86" s="40"/>
      <c r="H86" s="46"/>
    </row>
    <row r="87" s="2" customFormat="1" ht="16.8" customHeight="1">
      <c r="A87" s="40"/>
      <c r="B87" s="46"/>
      <c r="C87" s="287" t="s">
        <v>119</v>
      </c>
      <c r="D87" s="288" t="s">
        <v>119</v>
      </c>
      <c r="E87" s="289" t="s">
        <v>28</v>
      </c>
      <c r="F87" s="290">
        <v>0.127</v>
      </c>
      <c r="G87" s="40"/>
      <c r="H87" s="46"/>
    </row>
    <row r="88" s="2" customFormat="1" ht="16.8" customHeight="1">
      <c r="A88" s="40"/>
      <c r="B88" s="46"/>
      <c r="C88" s="291" t="s">
        <v>28</v>
      </c>
      <c r="D88" s="291" t="s">
        <v>160</v>
      </c>
      <c r="E88" s="19" t="s">
        <v>28</v>
      </c>
      <c r="F88" s="292">
        <v>0</v>
      </c>
      <c r="G88" s="40"/>
      <c r="H88" s="46"/>
    </row>
    <row r="89" s="2" customFormat="1" ht="16.8" customHeight="1">
      <c r="A89" s="40"/>
      <c r="B89" s="46"/>
      <c r="C89" s="291" t="s">
        <v>28</v>
      </c>
      <c r="D89" s="291" t="s">
        <v>161</v>
      </c>
      <c r="E89" s="19" t="s">
        <v>28</v>
      </c>
      <c r="F89" s="292">
        <v>0</v>
      </c>
      <c r="G89" s="40"/>
      <c r="H89" s="46"/>
    </row>
    <row r="90" s="2" customFormat="1" ht="16.8" customHeight="1">
      <c r="A90" s="40"/>
      <c r="B90" s="46"/>
      <c r="C90" s="291" t="s">
        <v>28</v>
      </c>
      <c r="D90" s="291" t="s">
        <v>309</v>
      </c>
      <c r="E90" s="19" t="s">
        <v>28</v>
      </c>
      <c r="F90" s="292">
        <v>0.127</v>
      </c>
      <c r="G90" s="40"/>
      <c r="H90" s="46"/>
    </row>
    <row r="91" s="2" customFormat="1" ht="16.8" customHeight="1">
      <c r="A91" s="40"/>
      <c r="B91" s="46"/>
      <c r="C91" s="291" t="s">
        <v>119</v>
      </c>
      <c r="D91" s="291" t="s">
        <v>262</v>
      </c>
      <c r="E91" s="19" t="s">
        <v>28</v>
      </c>
      <c r="F91" s="292">
        <v>0.127</v>
      </c>
      <c r="G91" s="40"/>
      <c r="H91" s="46"/>
    </row>
    <row r="92" s="2" customFormat="1" ht="16.8" customHeight="1">
      <c r="A92" s="40"/>
      <c r="B92" s="46"/>
      <c r="C92" s="293" t="s">
        <v>837</v>
      </c>
      <c r="D92" s="40"/>
      <c r="E92" s="40"/>
      <c r="F92" s="40"/>
      <c r="G92" s="40"/>
      <c r="H92" s="46"/>
    </row>
    <row r="93" s="2" customFormat="1" ht="16.8" customHeight="1">
      <c r="A93" s="40"/>
      <c r="B93" s="46"/>
      <c r="C93" s="291" t="s">
        <v>306</v>
      </c>
      <c r="D93" s="291" t="s">
        <v>307</v>
      </c>
      <c r="E93" s="19" t="s">
        <v>259</v>
      </c>
      <c r="F93" s="292">
        <v>0.127</v>
      </c>
      <c r="G93" s="40"/>
      <c r="H93" s="46"/>
    </row>
    <row r="94" s="2" customFormat="1">
      <c r="A94" s="40"/>
      <c r="B94" s="46"/>
      <c r="C94" s="291" t="s">
        <v>257</v>
      </c>
      <c r="D94" s="291" t="s">
        <v>862</v>
      </c>
      <c r="E94" s="19" t="s">
        <v>259</v>
      </c>
      <c r="F94" s="292">
        <v>1.0620000000000001</v>
      </c>
      <c r="G94" s="40"/>
      <c r="H94" s="46"/>
    </row>
    <row r="95" s="2" customFormat="1" ht="16.8" customHeight="1">
      <c r="A95" s="40"/>
      <c r="B95" s="46"/>
      <c r="C95" s="291" t="s">
        <v>316</v>
      </c>
      <c r="D95" s="291" t="s">
        <v>863</v>
      </c>
      <c r="E95" s="19" t="s">
        <v>259</v>
      </c>
      <c r="F95" s="292">
        <v>1.0620000000000001</v>
      </c>
      <c r="G95" s="40"/>
      <c r="H95" s="46"/>
    </row>
    <row r="96" s="2" customFormat="1" ht="16.8" customHeight="1">
      <c r="A96" s="40"/>
      <c r="B96" s="46"/>
      <c r="C96" s="287" t="s">
        <v>103</v>
      </c>
      <c r="D96" s="288" t="s">
        <v>103</v>
      </c>
      <c r="E96" s="289" t="s">
        <v>28</v>
      </c>
      <c r="F96" s="290">
        <v>8</v>
      </c>
      <c r="G96" s="40"/>
      <c r="H96" s="46"/>
    </row>
    <row r="97" s="2" customFormat="1" ht="16.8" customHeight="1">
      <c r="A97" s="40"/>
      <c r="B97" s="46"/>
      <c r="C97" s="291" t="s">
        <v>28</v>
      </c>
      <c r="D97" s="291" t="s">
        <v>160</v>
      </c>
      <c r="E97" s="19" t="s">
        <v>28</v>
      </c>
      <c r="F97" s="292">
        <v>0</v>
      </c>
      <c r="G97" s="40"/>
      <c r="H97" s="46"/>
    </row>
    <row r="98" s="2" customFormat="1" ht="16.8" customHeight="1">
      <c r="A98" s="40"/>
      <c r="B98" s="46"/>
      <c r="C98" s="291" t="s">
        <v>28</v>
      </c>
      <c r="D98" s="291" t="s">
        <v>161</v>
      </c>
      <c r="E98" s="19" t="s">
        <v>28</v>
      </c>
      <c r="F98" s="292">
        <v>0</v>
      </c>
      <c r="G98" s="40"/>
      <c r="H98" s="46"/>
    </row>
    <row r="99" s="2" customFormat="1" ht="16.8" customHeight="1">
      <c r="A99" s="40"/>
      <c r="B99" s="46"/>
      <c r="C99" s="291" t="s">
        <v>28</v>
      </c>
      <c r="D99" s="291" t="s">
        <v>104</v>
      </c>
      <c r="E99" s="19" t="s">
        <v>28</v>
      </c>
      <c r="F99" s="292">
        <v>8</v>
      </c>
      <c r="G99" s="40"/>
      <c r="H99" s="46"/>
    </row>
    <row r="100" s="2" customFormat="1" ht="16.8" customHeight="1">
      <c r="A100" s="40"/>
      <c r="B100" s="46"/>
      <c r="C100" s="291" t="s">
        <v>103</v>
      </c>
      <c r="D100" s="291" t="s">
        <v>262</v>
      </c>
      <c r="E100" s="19" t="s">
        <v>28</v>
      </c>
      <c r="F100" s="292">
        <v>8</v>
      </c>
      <c r="G100" s="40"/>
      <c r="H100" s="46"/>
    </row>
    <row r="101" s="2" customFormat="1" ht="16.8" customHeight="1">
      <c r="A101" s="40"/>
      <c r="B101" s="46"/>
      <c r="C101" s="293" t="s">
        <v>837</v>
      </c>
      <c r="D101" s="40"/>
      <c r="E101" s="40"/>
      <c r="F101" s="40"/>
      <c r="G101" s="40"/>
      <c r="H101" s="46"/>
    </row>
    <row r="102" s="2" customFormat="1" ht="16.8" customHeight="1">
      <c r="A102" s="40"/>
      <c r="B102" s="46"/>
      <c r="C102" s="291" t="s">
        <v>273</v>
      </c>
      <c r="D102" s="291" t="s">
        <v>864</v>
      </c>
      <c r="E102" s="19" t="s">
        <v>167</v>
      </c>
      <c r="F102" s="292">
        <v>8</v>
      </c>
      <c r="G102" s="40"/>
      <c r="H102" s="46"/>
    </row>
    <row r="103" s="2" customFormat="1" ht="16.8" customHeight="1">
      <c r="A103" s="40"/>
      <c r="B103" s="46"/>
      <c r="C103" s="291" t="s">
        <v>281</v>
      </c>
      <c r="D103" s="291" t="s">
        <v>28</v>
      </c>
      <c r="E103" s="19" t="s">
        <v>167</v>
      </c>
      <c r="F103" s="292">
        <v>8</v>
      </c>
      <c r="G103" s="40"/>
      <c r="H103" s="46"/>
    </row>
    <row r="104" s="2" customFormat="1" ht="16.8" customHeight="1">
      <c r="A104" s="40"/>
      <c r="B104" s="46"/>
      <c r="C104" s="291" t="s">
        <v>418</v>
      </c>
      <c r="D104" s="291" t="s">
        <v>853</v>
      </c>
      <c r="E104" s="19" t="s">
        <v>287</v>
      </c>
      <c r="F104" s="292">
        <v>32.399999999999999</v>
      </c>
      <c r="G104" s="40"/>
      <c r="H104" s="46"/>
    </row>
    <row r="105" s="2" customFormat="1" ht="26.4" customHeight="1">
      <c r="A105" s="40"/>
      <c r="B105" s="46"/>
      <c r="C105" s="286" t="s">
        <v>865</v>
      </c>
      <c r="D105" s="286" t="s">
        <v>86</v>
      </c>
      <c r="E105" s="40"/>
      <c r="F105" s="40"/>
      <c r="G105" s="40"/>
      <c r="H105" s="46"/>
    </row>
    <row r="106" s="2" customFormat="1" ht="16.8" customHeight="1">
      <c r="A106" s="40"/>
      <c r="B106" s="46"/>
      <c r="C106" s="287" t="s">
        <v>115</v>
      </c>
      <c r="D106" s="288" t="s">
        <v>115</v>
      </c>
      <c r="E106" s="289" t="s">
        <v>28</v>
      </c>
      <c r="F106" s="290">
        <v>0.27300000000000002</v>
      </c>
      <c r="G106" s="40"/>
      <c r="H106" s="46"/>
    </row>
    <row r="107" s="2" customFormat="1" ht="16.8" customHeight="1">
      <c r="A107" s="40"/>
      <c r="B107" s="46"/>
      <c r="C107" s="291" t="s">
        <v>28</v>
      </c>
      <c r="D107" s="291" t="s">
        <v>502</v>
      </c>
      <c r="E107" s="19" t="s">
        <v>28</v>
      </c>
      <c r="F107" s="292">
        <v>0</v>
      </c>
      <c r="G107" s="40"/>
      <c r="H107" s="46"/>
    </row>
    <row r="108" s="2" customFormat="1" ht="16.8" customHeight="1">
      <c r="A108" s="40"/>
      <c r="B108" s="46"/>
      <c r="C108" s="291" t="s">
        <v>28</v>
      </c>
      <c r="D108" s="291" t="s">
        <v>521</v>
      </c>
      <c r="E108" s="19" t="s">
        <v>28</v>
      </c>
      <c r="F108" s="292">
        <v>0.26200000000000001</v>
      </c>
      <c r="G108" s="40"/>
      <c r="H108" s="46"/>
    </row>
    <row r="109" s="2" customFormat="1" ht="16.8" customHeight="1">
      <c r="A109" s="40"/>
      <c r="B109" s="46"/>
      <c r="C109" s="291" t="s">
        <v>28</v>
      </c>
      <c r="D109" s="291" t="s">
        <v>522</v>
      </c>
      <c r="E109" s="19" t="s">
        <v>28</v>
      </c>
      <c r="F109" s="292">
        <v>0</v>
      </c>
      <c r="G109" s="40"/>
      <c r="H109" s="46"/>
    </row>
    <row r="110" s="2" customFormat="1" ht="16.8" customHeight="1">
      <c r="A110" s="40"/>
      <c r="B110" s="46"/>
      <c r="C110" s="291" t="s">
        <v>28</v>
      </c>
      <c r="D110" s="291" t="s">
        <v>523</v>
      </c>
      <c r="E110" s="19" t="s">
        <v>28</v>
      </c>
      <c r="F110" s="292">
        <v>0.010999999999999999</v>
      </c>
      <c r="G110" s="40"/>
      <c r="H110" s="46"/>
    </row>
    <row r="111" s="2" customFormat="1" ht="16.8" customHeight="1">
      <c r="A111" s="40"/>
      <c r="B111" s="46"/>
      <c r="C111" s="291" t="s">
        <v>115</v>
      </c>
      <c r="D111" s="291" t="s">
        <v>262</v>
      </c>
      <c r="E111" s="19" t="s">
        <v>28</v>
      </c>
      <c r="F111" s="292">
        <v>0.27300000000000002</v>
      </c>
      <c r="G111" s="40"/>
      <c r="H111" s="46"/>
    </row>
    <row r="112" s="2" customFormat="1" ht="16.8" customHeight="1">
      <c r="A112" s="40"/>
      <c r="B112" s="46"/>
      <c r="C112" s="293" t="s">
        <v>837</v>
      </c>
      <c r="D112" s="40"/>
      <c r="E112" s="40"/>
      <c r="F112" s="40"/>
      <c r="G112" s="40"/>
      <c r="H112" s="46"/>
    </row>
    <row r="113" s="2" customFormat="1" ht="16.8" customHeight="1">
      <c r="A113" s="40"/>
      <c r="B113" s="46"/>
      <c r="C113" s="291" t="s">
        <v>518</v>
      </c>
      <c r="D113" s="291" t="s">
        <v>519</v>
      </c>
      <c r="E113" s="19" t="s">
        <v>259</v>
      </c>
      <c r="F113" s="292">
        <v>0.27300000000000002</v>
      </c>
      <c r="G113" s="40"/>
      <c r="H113" s="46"/>
    </row>
    <row r="114" s="2" customFormat="1" ht="16.8" customHeight="1">
      <c r="A114" s="40"/>
      <c r="B114" s="46"/>
      <c r="C114" s="291" t="s">
        <v>471</v>
      </c>
      <c r="D114" s="291" t="s">
        <v>866</v>
      </c>
      <c r="E114" s="19" t="s">
        <v>259</v>
      </c>
      <c r="F114" s="292">
        <v>0.91300000000000003</v>
      </c>
      <c r="G114" s="40"/>
      <c r="H114" s="46"/>
    </row>
    <row r="115" s="2" customFormat="1">
      <c r="A115" s="40"/>
      <c r="B115" s="46"/>
      <c r="C115" s="291" t="s">
        <v>257</v>
      </c>
      <c r="D115" s="291" t="s">
        <v>862</v>
      </c>
      <c r="E115" s="19" t="s">
        <v>259</v>
      </c>
      <c r="F115" s="292">
        <v>0.91300000000000003</v>
      </c>
      <c r="G115" s="40"/>
      <c r="H115" s="46"/>
    </row>
    <row r="116" s="2" customFormat="1" ht="16.8" customHeight="1">
      <c r="A116" s="40"/>
      <c r="B116" s="46"/>
      <c r="C116" s="291" t="s">
        <v>524</v>
      </c>
      <c r="D116" s="291" t="s">
        <v>867</v>
      </c>
      <c r="E116" s="19" t="s">
        <v>259</v>
      </c>
      <c r="F116" s="292">
        <v>0.27300000000000002</v>
      </c>
      <c r="G116" s="40"/>
      <c r="H116" s="46"/>
    </row>
    <row r="117" s="2" customFormat="1" ht="16.8" customHeight="1">
      <c r="A117" s="40"/>
      <c r="B117" s="46"/>
      <c r="C117" s="287" t="s">
        <v>119</v>
      </c>
      <c r="D117" s="288" t="s">
        <v>119</v>
      </c>
      <c r="E117" s="289" t="s">
        <v>28</v>
      </c>
      <c r="F117" s="290">
        <v>0.47099999999999997</v>
      </c>
      <c r="G117" s="40"/>
      <c r="H117" s="46"/>
    </row>
    <row r="118" s="2" customFormat="1" ht="16.8" customHeight="1">
      <c r="A118" s="40"/>
      <c r="B118" s="46"/>
      <c r="C118" s="291" t="s">
        <v>28</v>
      </c>
      <c r="D118" s="291" t="s">
        <v>502</v>
      </c>
      <c r="E118" s="19" t="s">
        <v>28</v>
      </c>
      <c r="F118" s="292">
        <v>0</v>
      </c>
      <c r="G118" s="40"/>
      <c r="H118" s="46"/>
    </row>
    <row r="119" s="2" customFormat="1" ht="16.8" customHeight="1">
      <c r="A119" s="40"/>
      <c r="B119" s="46"/>
      <c r="C119" s="291" t="s">
        <v>28</v>
      </c>
      <c r="D119" s="291" t="s">
        <v>506</v>
      </c>
      <c r="E119" s="19" t="s">
        <v>28</v>
      </c>
      <c r="F119" s="292">
        <v>0.33900000000000002</v>
      </c>
      <c r="G119" s="40"/>
      <c r="H119" s="46"/>
    </row>
    <row r="120" s="2" customFormat="1" ht="16.8" customHeight="1">
      <c r="A120" s="40"/>
      <c r="B120" s="46"/>
      <c r="C120" s="291" t="s">
        <v>28</v>
      </c>
      <c r="D120" s="291" t="s">
        <v>484</v>
      </c>
      <c r="E120" s="19" t="s">
        <v>28</v>
      </c>
      <c r="F120" s="292">
        <v>0</v>
      </c>
      <c r="G120" s="40"/>
      <c r="H120" s="46"/>
    </row>
    <row r="121" s="2" customFormat="1" ht="16.8" customHeight="1">
      <c r="A121" s="40"/>
      <c r="B121" s="46"/>
      <c r="C121" s="291" t="s">
        <v>28</v>
      </c>
      <c r="D121" s="291" t="s">
        <v>507</v>
      </c>
      <c r="E121" s="19" t="s">
        <v>28</v>
      </c>
      <c r="F121" s="292">
        <v>0.13200000000000001</v>
      </c>
      <c r="G121" s="40"/>
      <c r="H121" s="46"/>
    </row>
    <row r="122" s="2" customFormat="1" ht="16.8" customHeight="1">
      <c r="A122" s="40"/>
      <c r="B122" s="46"/>
      <c r="C122" s="291" t="s">
        <v>119</v>
      </c>
      <c r="D122" s="291" t="s">
        <v>262</v>
      </c>
      <c r="E122" s="19" t="s">
        <v>28</v>
      </c>
      <c r="F122" s="292">
        <v>0.47099999999999997</v>
      </c>
      <c r="G122" s="40"/>
      <c r="H122" s="46"/>
    </row>
    <row r="123" s="2" customFormat="1" ht="16.8" customHeight="1">
      <c r="A123" s="40"/>
      <c r="B123" s="46"/>
      <c r="C123" s="293" t="s">
        <v>837</v>
      </c>
      <c r="D123" s="40"/>
      <c r="E123" s="40"/>
      <c r="F123" s="40"/>
      <c r="G123" s="40"/>
      <c r="H123" s="46"/>
    </row>
    <row r="124" s="2" customFormat="1" ht="16.8" customHeight="1">
      <c r="A124" s="40"/>
      <c r="B124" s="46"/>
      <c r="C124" s="291" t="s">
        <v>486</v>
      </c>
      <c r="D124" s="291" t="s">
        <v>487</v>
      </c>
      <c r="E124" s="19" t="s">
        <v>259</v>
      </c>
      <c r="F124" s="292">
        <v>0.47099999999999997</v>
      </c>
      <c r="G124" s="40"/>
      <c r="H124" s="46"/>
    </row>
    <row r="125" s="2" customFormat="1" ht="16.8" customHeight="1">
      <c r="A125" s="40"/>
      <c r="B125" s="46"/>
      <c r="C125" s="291" t="s">
        <v>471</v>
      </c>
      <c r="D125" s="291" t="s">
        <v>866</v>
      </c>
      <c r="E125" s="19" t="s">
        <v>259</v>
      </c>
      <c r="F125" s="292">
        <v>0.91300000000000003</v>
      </c>
      <c r="G125" s="40"/>
      <c r="H125" s="46"/>
    </row>
    <row r="126" s="2" customFormat="1">
      <c r="A126" s="40"/>
      <c r="B126" s="46"/>
      <c r="C126" s="291" t="s">
        <v>257</v>
      </c>
      <c r="D126" s="291" t="s">
        <v>862</v>
      </c>
      <c r="E126" s="19" t="s">
        <v>259</v>
      </c>
      <c r="F126" s="292">
        <v>0.91300000000000003</v>
      </c>
      <c r="G126" s="40"/>
      <c r="H126" s="46"/>
    </row>
    <row r="127" s="2" customFormat="1" ht="16.8" customHeight="1">
      <c r="A127" s="40"/>
      <c r="B127" s="46"/>
      <c r="C127" s="291" t="s">
        <v>508</v>
      </c>
      <c r="D127" s="291" t="s">
        <v>868</v>
      </c>
      <c r="E127" s="19" t="s">
        <v>287</v>
      </c>
      <c r="F127" s="292">
        <v>0.47099999999999997</v>
      </c>
      <c r="G127" s="40"/>
      <c r="H127" s="46"/>
    </row>
    <row r="128" s="2" customFormat="1" ht="16.8" customHeight="1">
      <c r="A128" s="40"/>
      <c r="B128" s="46"/>
      <c r="C128" s="287" t="s">
        <v>467</v>
      </c>
      <c r="D128" s="288" t="s">
        <v>467</v>
      </c>
      <c r="E128" s="289" t="s">
        <v>28</v>
      </c>
      <c r="F128" s="290">
        <v>0.16900000000000001</v>
      </c>
      <c r="G128" s="40"/>
      <c r="H128" s="46"/>
    </row>
    <row r="129" s="2" customFormat="1" ht="16.8" customHeight="1">
      <c r="A129" s="40"/>
      <c r="B129" s="46"/>
      <c r="C129" s="291" t="s">
        <v>28</v>
      </c>
      <c r="D129" s="291" t="s">
        <v>484</v>
      </c>
      <c r="E129" s="19" t="s">
        <v>28</v>
      </c>
      <c r="F129" s="292">
        <v>0</v>
      </c>
      <c r="G129" s="40"/>
      <c r="H129" s="46"/>
    </row>
    <row r="130" s="2" customFormat="1" ht="16.8" customHeight="1">
      <c r="A130" s="40"/>
      <c r="B130" s="46"/>
      <c r="C130" s="291" t="s">
        <v>28</v>
      </c>
      <c r="D130" s="291" t="s">
        <v>489</v>
      </c>
      <c r="E130" s="19" t="s">
        <v>28</v>
      </c>
      <c r="F130" s="292">
        <v>0.099000000000000005</v>
      </c>
      <c r="G130" s="40"/>
      <c r="H130" s="46"/>
    </row>
    <row r="131" s="2" customFormat="1" ht="16.8" customHeight="1">
      <c r="A131" s="40"/>
      <c r="B131" s="46"/>
      <c r="C131" s="291" t="s">
        <v>28</v>
      </c>
      <c r="D131" s="291" t="s">
        <v>490</v>
      </c>
      <c r="E131" s="19" t="s">
        <v>28</v>
      </c>
      <c r="F131" s="292">
        <v>0.070000000000000007</v>
      </c>
      <c r="G131" s="40"/>
      <c r="H131" s="46"/>
    </row>
    <row r="132" s="2" customFormat="1" ht="16.8" customHeight="1">
      <c r="A132" s="40"/>
      <c r="B132" s="46"/>
      <c r="C132" s="291" t="s">
        <v>467</v>
      </c>
      <c r="D132" s="291" t="s">
        <v>262</v>
      </c>
      <c r="E132" s="19" t="s">
        <v>28</v>
      </c>
      <c r="F132" s="292">
        <v>0.16900000000000001</v>
      </c>
      <c r="G132" s="40"/>
      <c r="H132" s="46"/>
    </row>
    <row r="133" s="2" customFormat="1" ht="16.8" customHeight="1">
      <c r="A133" s="40"/>
      <c r="B133" s="46"/>
      <c r="C133" s="293" t="s">
        <v>837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291" t="s">
        <v>486</v>
      </c>
      <c r="D134" s="291" t="s">
        <v>487</v>
      </c>
      <c r="E134" s="19" t="s">
        <v>259</v>
      </c>
      <c r="F134" s="292">
        <v>0.16900000000000001</v>
      </c>
      <c r="G134" s="40"/>
      <c r="H134" s="46"/>
    </row>
    <row r="135" s="2" customFormat="1" ht="16.8" customHeight="1">
      <c r="A135" s="40"/>
      <c r="B135" s="46"/>
      <c r="C135" s="291" t="s">
        <v>471</v>
      </c>
      <c r="D135" s="291" t="s">
        <v>866</v>
      </c>
      <c r="E135" s="19" t="s">
        <v>259</v>
      </c>
      <c r="F135" s="292">
        <v>0.91300000000000003</v>
      </c>
      <c r="G135" s="40"/>
      <c r="H135" s="46"/>
    </row>
    <row r="136" s="2" customFormat="1">
      <c r="A136" s="40"/>
      <c r="B136" s="46"/>
      <c r="C136" s="291" t="s">
        <v>257</v>
      </c>
      <c r="D136" s="291" t="s">
        <v>862</v>
      </c>
      <c r="E136" s="19" t="s">
        <v>259</v>
      </c>
      <c r="F136" s="292">
        <v>0.91300000000000003</v>
      </c>
      <c r="G136" s="40"/>
      <c r="H136" s="46"/>
    </row>
    <row r="137" s="2" customFormat="1" ht="16.8" customHeight="1">
      <c r="A137" s="40"/>
      <c r="B137" s="46"/>
      <c r="C137" s="291" t="s">
        <v>494</v>
      </c>
      <c r="D137" s="291" t="s">
        <v>869</v>
      </c>
      <c r="E137" s="19" t="s">
        <v>259</v>
      </c>
      <c r="F137" s="292">
        <v>0.16900000000000001</v>
      </c>
      <c r="G137" s="40"/>
      <c r="H137" s="46"/>
    </row>
    <row r="138" s="2" customFormat="1" ht="7.44" customHeight="1">
      <c r="A138" s="40"/>
      <c r="B138" s="159"/>
      <c r="C138" s="160"/>
      <c r="D138" s="160"/>
      <c r="E138" s="160"/>
      <c r="F138" s="160"/>
      <c r="G138" s="160"/>
      <c r="H138" s="46"/>
    </row>
    <row r="139" s="2" customFormat="1">
      <c r="A139" s="40"/>
      <c r="B139" s="40"/>
      <c r="C139" s="40"/>
      <c r="D139" s="40"/>
      <c r="E139" s="40"/>
      <c r="F139" s="40"/>
      <c r="G139" s="40"/>
      <c r="H139" s="40"/>
    </row>
  </sheetData>
  <sheetProtection sheet="1" formatColumns="0" formatRows="0" objects="1" scenarios="1" spinCount="100000" saltValue="bmyWgs+Jz/rbYsCz3E8W8wqn6iPYK78r8MfgXiN3dwxAhPbrSipiGoqmgcY21SgfTpj0CaDAys3IBWRVCr5XYQ==" hashValue="08I+2lnX3nzNTPAMP3jERpkqpLa06vEQIjmRk7taTYEQuUTV3TbXn5XKv8Slq5RCKhJXyqVsr87WRxfaMIby6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6" customFormat="1" ht="45" customHeight="1">
      <c r="B3" s="298"/>
      <c r="C3" s="299" t="s">
        <v>870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871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872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873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874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875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876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877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878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879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880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81</v>
      </c>
      <c r="F18" s="305" t="s">
        <v>881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882</v>
      </c>
      <c r="F19" s="305" t="s">
        <v>883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884</v>
      </c>
      <c r="F20" s="305" t="s">
        <v>885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99</v>
      </c>
      <c r="F21" s="305" t="s">
        <v>886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686</v>
      </c>
      <c r="F22" s="305" t="s">
        <v>687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887</v>
      </c>
      <c r="F23" s="305" t="s">
        <v>888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889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890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891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892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893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894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895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896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897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138</v>
      </c>
      <c r="F36" s="305"/>
      <c r="G36" s="305" t="s">
        <v>898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899</v>
      </c>
      <c r="F37" s="305"/>
      <c r="G37" s="305" t="s">
        <v>900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55</v>
      </c>
      <c r="F38" s="305"/>
      <c r="G38" s="305" t="s">
        <v>901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56</v>
      </c>
      <c r="F39" s="305"/>
      <c r="G39" s="305" t="s">
        <v>902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139</v>
      </c>
      <c r="F40" s="305"/>
      <c r="G40" s="305" t="s">
        <v>903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140</v>
      </c>
      <c r="F41" s="305"/>
      <c r="G41" s="305" t="s">
        <v>904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905</v>
      </c>
      <c r="F42" s="305"/>
      <c r="G42" s="305" t="s">
        <v>906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907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908</v>
      </c>
      <c r="F44" s="305"/>
      <c r="G44" s="305" t="s">
        <v>909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142</v>
      </c>
      <c r="F45" s="305"/>
      <c r="G45" s="305" t="s">
        <v>910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911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912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913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914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915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916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917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918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919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920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921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922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923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924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925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926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927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928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929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930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931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932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933</v>
      </c>
      <c r="D76" s="323"/>
      <c r="E76" s="323"/>
      <c r="F76" s="323" t="s">
        <v>934</v>
      </c>
      <c r="G76" s="324"/>
      <c r="H76" s="323" t="s">
        <v>56</v>
      </c>
      <c r="I76" s="323" t="s">
        <v>59</v>
      </c>
      <c r="J76" s="323" t="s">
        <v>935</v>
      </c>
      <c r="K76" s="322"/>
    </row>
    <row r="77" s="1" customFormat="1" ht="17.25" customHeight="1">
      <c r="B77" s="320"/>
      <c r="C77" s="325" t="s">
        <v>936</v>
      </c>
      <c r="D77" s="325"/>
      <c r="E77" s="325"/>
      <c r="F77" s="326" t="s">
        <v>937</v>
      </c>
      <c r="G77" s="327"/>
      <c r="H77" s="325"/>
      <c r="I77" s="325"/>
      <c r="J77" s="325" t="s">
        <v>938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55</v>
      </c>
      <c r="D79" s="330"/>
      <c r="E79" s="330"/>
      <c r="F79" s="331" t="s">
        <v>939</v>
      </c>
      <c r="G79" s="332"/>
      <c r="H79" s="308" t="s">
        <v>940</v>
      </c>
      <c r="I79" s="308" t="s">
        <v>941</v>
      </c>
      <c r="J79" s="308">
        <v>20</v>
      </c>
      <c r="K79" s="322"/>
    </row>
    <row r="80" s="1" customFormat="1" ht="15" customHeight="1">
      <c r="B80" s="320"/>
      <c r="C80" s="308" t="s">
        <v>942</v>
      </c>
      <c r="D80" s="308"/>
      <c r="E80" s="308"/>
      <c r="F80" s="331" t="s">
        <v>939</v>
      </c>
      <c r="G80" s="332"/>
      <c r="H80" s="308" t="s">
        <v>943</v>
      </c>
      <c r="I80" s="308" t="s">
        <v>941</v>
      </c>
      <c r="J80" s="308">
        <v>120</v>
      </c>
      <c r="K80" s="322"/>
    </row>
    <row r="81" s="1" customFormat="1" ht="15" customHeight="1">
      <c r="B81" s="333"/>
      <c r="C81" s="308" t="s">
        <v>944</v>
      </c>
      <c r="D81" s="308"/>
      <c r="E81" s="308"/>
      <c r="F81" s="331" t="s">
        <v>945</v>
      </c>
      <c r="G81" s="332"/>
      <c r="H81" s="308" t="s">
        <v>946</v>
      </c>
      <c r="I81" s="308" t="s">
        <v>941</v>
      </c>
      <c r="J81" s="308">
        <v>50</v>
      </c>
      <c r="K81" s="322"/>
    </row>
    <row r="82" s="1" customFormat="1" ht="15" customHeight="1">
      <c r="B82" s="333"/>
      <c r="C82" s="308" t="s">
        <v>947</v>
      </c>
      <c r="D82" s="308"/>
      <c r="E82" s="308"/>
      <c r="F82" s="331" t="s">
        <v>939</v>
      </c>
      <c r="G82" s="332"/>
      <c r="H82" s="308" t="s">
        <v>948</v>
      </c>
      <c r="I82" s="308" t="s">
        <v>949</v>
      </c>
      <c r="J82" s="308"/>
      <c r="K82" s="322"/>
    </row>
    <row r="83" s="1" customFormat="1" ht="15" customHeight="1">
      <c r="B83" s="333"/>
      <c r="C83" s="334" t="s">
        <v>950</v>
      </c>
      <c r="D83" s="334"/>
      <c r="E83" s="334"/>
      <c r="F83" s="335" t="s">
        <v>945</v>
      </c>
      <c r="G83" s="334"/>
      <c r="H83" s="334" t="s">
        <v>951</v>
      </c>
      <c r="I83" s="334" t="s">
        <v>941</v>
      </c>
      <c r="J83" s="334">
        <v>15</v>
      </c>
      <c r="K83" s="322"/>
    </row>
    <row r="84" s="1" customFormat="1" ht="15" customHeight="1">
      <c r="B84" s="333"/>
      <c r="C84" s="334" t="s">
        <v>952</v>
      </c>
      <c r="D84" s="334"/>
      <c r="E84" s="334"/>
      <c r="F84" s="335" t="s">
        <v>945</v>
      </c>
      <c r="G84" s="334"/>
      <c r="H84" s="334" t="s">
        <v>953</v>
      </c>
      <c r="I84" s="334" t="s">
        <v>941</v>
      </c>
      <c r="J84" s="334">
        <v>15</v>
      </c>
      <c r="K84" s="322"/>
    </row>
    <row r="85" s="1" customFormat="1" ht="15" customHeight="1">
      <c r="B85" s="333"/>
      <c r="C85" s="334" t="s">
        <v>954</v>
      </c>
      <c r="D85" s="334"/>
      <c r="E85" s="334"/>
      <c r="F85" s="335" t="s">
        <v>945</v>
      </c>
      <c r="G85" s="334"/>
      <c r="H85" s="334" t="s">
        <v>955</v>
      </c>
      <c r="I85" s="334" t="s">
        <v>941</v>
      </c>
      <c r="J85" s="334">
        <v>20</v>
      </c>
      <c r="K85" s="322"/>
    </row>
    <row r="86" s="1" customFormat="1" ht="15" customHeight="1">
      <c r="B86" s="333"/>
      <c r="C86" s="334" t="s">
        <v>956</v>
      </c>
      <c r="D86" s="334"/>
      <c r="E86" s="334"/>
      <c r="F86" s="335" t="s">
        <v>945</v>
      </c>
      <c r="G86" s="334"/>
      <c r="H86" s="334" t="s">
        <v>957</v>
      </c>
      <c r="I86" s="334" t="s">
        <v>941</v>
      </c>
      <c r="J86" s="334">
        <v>20</v>
      </c>
      <c r="K86" s="322"/>
    </row>
    <row r="87" s="1" customFormat="1" ht="15" customHeight="1">
      <c r="B87" s="333"/>
      <c r="C87" s="308" t="s">
        <v>958</v>
      </c>
      <c r="D87" s="308"/>
      <c r="E87" s="308"/>
      <c r="F87" s="331" t="s">
        <v>945</v>
      </c>
      <c r="G87" s="332"/>
      <c r="H87" s="308" t="s">
        <v>959</v>
      </c>
      <c r="I87" s="308" t="s">
        <v>941</v>
      </c>
      <c r="J87" s="308">
        <v>50</v>
      </c>
      <c r="K87" s="322"/>
    </row>
    <row r="88" s="1" customFormat="1" ht="15" customHeight="1">
      <c r="B88" s="333"/>
      <c r="C88" s="308" t="s">
        <v>960</v>
      </c>
      <c r="D88" s="308"/>
      <c r="E88" s="308"/>
      <c r="F88" s="331" t="s">
        <v>945</v>
      </c>
      <c r="G88" s="332"/>
      <c r="H88" s="308" t="s">
        <v>961</v>
      </c>
      <c r="I88" s="308" t="s">
        <v>941</v>
      </c>
      <c r="J88" s="308">
        <v>20</v>
      </c>
      <c r="K88" s="322"/>
    </row>
    <row r="89" s="1" customFormat="1" ht="15" customHeight="1">
      <c r="B89" s="333"/>
      <c r="C89" s="308" t="s">
        <v>962</v>
      </c>
      <c r="D89" s="308"/>
      <c r="E89" s="308"/>
      <c r="F89" s="331" t="s">
        <v>945</v>
      </c>
      <c r="G89" s="332"/>
      <c r="H89" s="308" t="s">
        <v>963</v>
      </c>
      <c r="I89" s="308" t="s">
        <v>941</v>
      </c>
      <c r="J89" s="308">
        <v>20</v>
      </c>
      <c r="K89" s="322"/>
    </row>
    <row r="90" s="1" customFormat="1" ht="15" customHeight="1">
      <c r="B90" s="333"/>
      <c r="C90" s="308" t="s">
        <v>964</v>
      </c>
      <c r="D90" s="308"/>
      <c r="E90" s="308"/>
      <c r="F90" s="331" t="s">
        <v>945</v>
      </c>
      <c r="G90" s="332"/>
      <c r="H90" s="308" t="s">
        <v>965</v>
      </c>
      <c r="I90" s="308" t="s">
        <v>941</v>
      </c>
      <c r="J90" s="308">
        <v>50</v>
      </c>
      <c r="K90" s="322"/>
    </row>
    <row r="91" s="1" customFormat="1" ht="15" customHeight="1">
      <c r="B91" s="333"/>
      <c r="C91" s="308" t="s">
        <v>966</v>
      </c>
      <c r="D91" s="308"/>
      <c r="E91" s="308"/>
      <c r="F91" s="331" t="s">
        <v>945</v>
      </c>
      <c r="G91" s="332"/>
      <c r="H91" s="308" t="s">
        <v>966</v>
      </c>
      <c r="I91" s="308" t="s">
        <v>941</v>
      </c>
      <c r="J91" s="308">
        <v>50</v>
      </c>
      <c r="K91" s="322"/>
    </row>
    <row r="92" s="1" customFormat="1" ht="15" customHeight="1">
      <c r="B92" s="333"/>
      <c r="C92" s="308" t="s">
        <v>967</v>
      </c>
      <c r="D92" s="308"/>
      <c r="E92" s="308"/>
      <c r="F92" s="331" t="s">
        <v>945</v>
      </c>
      <c r="G92" s="332"/>
      <c r="H92" s="308" t="s">
        <v>968</v>
      </c>
      <c r="I92" s="308" t="s">
        <v>941</v>
      </c>
      <c r="J92" s="308">
        <v>255</v>
      </c>
      <c r="K92" s="322"/>
    </row>
    <row r="93" s="1" customFormat="1" ht="15" customHeight="1">
      <c r="B93" s="333"/>
      <c r="C93" s="308" t="s">
        <v>969</v>
      </c>
      <c r="D93" s="308"/>
      <c r="E93" s="308"/>
      <c r="F93" s="331" t="s">
        <v>939</v>
      </c>
      <c r="G93" s="332"/>
      <c r="H93" s="308" t="s">
        <v>970</v>
      </c>
      <c r="I93" s="308" t="s">
        <v>971</v>
      </c>
      <c r="J93" s="308"/>
      <c r="K93" s="322"/>
    </row>
    <row r="94" s="1" customFormat="1" ht="15" customHeight="1">
      <c r="B94" s="333"/>
      <c r="C94" s="308" t="s">
        <v>972</v>
      </c>
      <c r="D94" s="308"/>
      <c r="E94" s="308"/>
      <c r="F94" s="331" t="s">
        <v>939</v>
      </c>
      <c r="G94" s="332"/>
      <c r="H94" s="308" t="s">
        <v>973</v>
      </c>
      <c r="I94" s="308" t="s">
        <v>974</v>
      </c>
      <c r="J94" s="308"/>
      <c r="K94" s="322"/>
    </row>
    <row r="95" s="1" customFormat="1" ht="15" customHeight="1">
      <c r="B95" s="333"/>
      <c r="C95" s="308" t="s">
        <v>975</v>
      </c>
      <c r="D95" s="308"/>
      <c r="E95" s="308"/>
      <c r="F95" s="331" t="s">
        <v>939</v>
      </c>
      <c r="G95" s="332"/>
      <c r="H95" s="308" t="s">
        <v>975</v>
      </c>
      <c r="I95" s="308" t="s">
        <v>974</v>
      </c>
      <c r="J95" s="308"/>
      <c r="K95" s="322"/>
    </row>
    <row r="96" s="1" customFormat="1" ht="15" customHeight="1">
      <c r="B96" s="333"/>
      <c r="C96" s="308" t="s">
        <v>40</v>
      </c>
      <c r="D96" s="308"/>
      <c r="E96" s="308"/>
      <c r="F96" s="331" t="s">
        <v>939</v>
      </c>
      <c r="G96" s="332"/>
      <c r="H96" s="308" t="s">
        <v>976</v>
      </c>
      <c r="I96" s="308" t="s">
        <v>974</v>
      </c>
      <c r="J96" s="308"/>
      <c r="K96" s="322"/>
    </row>
    <row r="97" s="1" customFormat="1" ht="15" customHeight="1">
      <c r="B97" s="333"/>
      <c r="C97" s="308" t="s">
        <v>50</v>
      </c>
      <c r="D97" s="308"/>
      <c r="E97" s="308"/>
      <c r="F97" s="331" t="s">
        <v>939</v>
      </c>
      <c r="G97" s="332"/>
      <c r="H97" s="308" t="s">
        <v>977</v>
      </c>
      <c r="I97" s="308" t="s">
        <v>974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978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933</v>
      </c>
      <c r="D103" s="323"/>
      <c r="E103" s="323"/>
      <c r="F103" s="323" t="s">
        <v>934</v>
      </c>
      <c r="G103" s="324"/>
      <c r="H103" s="323" t="s">
        <v>56</v>
      </c>
      <c r="I103" s="323" t="s">
        <v>59</v>
      </c>
      <c r="J103" s="323" t="s">
        <v>935</v>
      </c>
      <c r="K103" s="322"/>
    </row>
    <row r="104" s="1" customFormat="1" ht="17.25" customHeight="1">
      <c r="B104" s="320"/>
      <c r="C104" s="325" t="s">
        <v>936</v>
      </c>
      <c r="D104" s="325"/>
      <c r="E104" s="325"/>
      <c r="F104" s="326" t="s">
        <v>937</v>
      </c>
      <c r="G104" s="327"/>
      <c r="H104" s="325"/>
      <c r="I104" s="325"/>
      <c r="J104" s="325" t="s">
        <v>938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55</v>
      </c>
      <c r="D106" s="330"/>
      <c r="E106" s="330"/>
      <c r="F106" s="331" t="s">
        <v>939</v>
      </c>
      <c r="G106" s="308"/>
      <c r="H106" s="308" t="s">
        <v>979</v>
      </c>
      <c r="I106" s="308" t="s">
        <v>941</v>
      </c>
      <c r="J106" s="308">
        <v>20</v>
      </c>
      <c r="K106" s="322"/>
    </row>
    <row r="107" s="1" customFormat="1" ht="15" customHeight="1">
      <c r="B107" s="320"/>
      <c r="C107" s="308" t="s">
        <v>942</v>
      </c>
      <c r="D107" s="308"/>
      <c r="E107" s="308"/>
      <c r="F107" s="331" t="s">
        <v>939</v>
      </c>
      <c r="G107" s="308"/>
      <c r="H107" s="308" t="s">
        <v>979</v>
      </c>
      <c r="I107" s="308" t="s">
        <v>941</v>
      </c>
      <c r="J107" s="308">
        <v>120</v>
      </c>
      <c r="K107" s="322"/>
    </row>
    <row r="108" s="1" customFormat="1" ht="15" customHeight="1">
      <c r="B108" s="333"/>
      <c r="C108" s="308" t="s">
        <v>944</v>
      </c>
      <c r="D108" s="308"/>
      <c r="E108" s="308"/>
      <c r="F108" s="331" t="s">
        <v>945</v>
      </c>
      <c r="G108" s="308"/>
      <c r="H108" s="308" t="s">
        <v>979</v>
      </c>
      <c r="I108" s="308" t="s">
        <v>941</v>
      </c>
      <c r="J108" s="308">
        <v>50</v>
      </c>
      <c r="K108" s="322"/>
    </row>
    <row r="109" s="1" customFormat="1" ht="15" customHeight="1">
      <c r="B109" s="333"/>
      <c r="C109" s="308" t="s">
        <v>947</v>
      </c>
      <c r="D109" s="308"/>
      <c r="E109" s="308"/>
      <c r="F109" s="331" t="s">
        <v>939</v>
      </c>
      <c r="G109" s="308"/>
      <c r="H109" s="308" t="s">
        <v>979</v>
      </c>
      <c r="I109" s="308" t="s">
        <v>949</v>
      </c>
      <c r="J109" s="308"/>
      <c r="K109" s="322"/>
    </row>
    <row r="110" s="1" customFormat="1" ht="15" customHeight="1">
      <c r="B110" s="333"/>
      <c r="C110" s="308" t="s">
        <v>958</v>
      </c>
      <c r="D110" s="308"/>
      <c r="E110" s="308"/>
      <c r="F110" s="331" t="s">
        <v>945</v>
      </c>
      <c r="G110" s="308"/>
      <c r="H110" s="308" t="s">
        <v>979</v>
      </c>
      <c r="I110" s="308" t="s">
        <v>941</v>
      </c>
      <c r="J110" s="308">
        <v>50</v>
      </c>
      <c r="K110" s="322"/>
    </row>
    <row r="111" s="1" customFormat="1" ht="15" customHeight="1">
      <c r="B111" s="333"/>
      <c r="C111" s="308" t="s">
        <v>966</v>
      </c>
      <c r="D111" s="308"/>
      <c r="E111" s="308"/>
      <c r="F111" s="331" t="s">
        <v>945</v>
      </c>
      <c r="G111" s="308"/>
      <c r="H111" s="308" t="s">
        <v>979</v>
      </c>
      <c r="I111" s="308" t="s">
        <v>941</v>
      </c>
      <c r="J111" s="308">
        <v>50</v>
      </c>
      <c r="K111" s="322"/>
    </row>
    <row r="112" s="1" customFormat="1" ht="15" customHeight="1">
      <c r="B112" s="333"/>
      <c r="C112" s="308" t="s">
        <v>964</v>
      </c>
      <c r="D112" s="308"/>
      <c r="E112" s="308"/>
      <c r="F112" s="331" t="s">
        <v>945</v>
      </c>
      <c r="G112" s="308"/>
      <c r="H112" s="308" t="s">
        <v>979</v>
      </c>
      <c r="I112" s="308" t="s">
        <v>941</v>
      </c>
      <c r="J112" s="308">
        <v>50</v>
      </c>
      <c r="K112" s="322"/>
    </row>
    <row r="113" s="1" customFormat="1" ht="15" customHeight="1">
      <c r="B113" s="333"/>
      <c r="C113" s="308" t="s">
        <v>55</v>
      </c>
      <c r="D113" s="308"/>
      <c r="E113" s="308"/>
      <c r="F113" s="331" t="s">
        <v>939</v>
      </c>
      <c r="G113" s="308"/>
      <c r="H113" s="308" t="s">
        <v>980</v>
      </c>
      <c r="I113" s="308" t="s">
        <v>941</v>
      </c>
      <c r="J113" s="308">
        <v>20</v>
      </c>
      <c r="K113" s="322"/>
    </row>
    <row r="114" s="1" customFormat="1" ht="15" customHeight="1">
      <c r="B114" s="333"/>
      <c r="C114" s="308" t="s">
        <v>981</v>
      </c>
      <c r="D114" s="308"/>
      <c r="E114" s="308"/>
      <c r="F114" s="331" t="s">
        <v>939</v>
      </c>
      <c r="G114" s="308"/>
      <c r="H114" s="308" t="s">
        <v>982</v>
      </c>
      <c r="I114" s="308" t="s">
        <v>941</v>
      </c>
      <c r="J114" s="308">
        <v>120</v>
      </c>
      <c r="K114" s="322"/>
    </row>
    <row r="115" s="1" customFormat="1" ht="15" customHeight="1">
      <c r="B115" s="333"/>
      <c r="C115" s="308" t="s">
        <v>40</v>
      </c>
      <c r="D115" s="308"/>
      <c r="E115" s="308"/>
      <c r="F115" s="331" t="s">
        <v>939</v>
      </c>
      <c r="G115" s="308"/>
      <c r="H115" s="308" t="s">
        <v>983</v>
      </c>
      <c r="I115" s="308" t="s">
        <v>974</v>
      </c>
      <c r="J115" s="308"/>
      <c r="K115" s="322"/>
    </row>
    <row r="116" s="1" customFormat="1" ht="15" customHeight="1">
      <c r="B116" s="333"/>
      <c r="C116" s="308" t="s">
        <v>50</v>
      </c>
      <c r="D116" s="308"/>
      <c r="E116" s="308"/>
      <c r="F116" s="331" t="s">
        <v>939</v>
      </c>
      <c r="G116" s="308"/>
      <c r="H116" s="308" t="s">
        <v>984</v>
      </c>
      <c r="I116" s="308" t="s">
        <v>974</v>
      </c>
      <c r="J116" s="308"/>
      <c r="K116" s="322"/>
    </row>
    <row r="117" s="1" customFormat="1" ht="15" customHeight="1">
      <c r="B117" s="333"/>
      <c r="C117" s="308" t="s">
        <v>59</v>
      </c>
      <c r="D117" s="308"/>
      <c r="E117" s="308"/>
      <c r="F117" s="331" t="s">
        <v>939</v>
      </c>
      <c r="G117" s="308"/>
      <c r="H117" s="308" t="s">
        <v>985</v>
      </c>
      <c r="I117" s="308" t="s">
        <v>986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987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933</v>
      </c>
      <c r="D123" s="323"/>
      <c r="E123" s="323"/>
      <c r="F123" s="323" t="s">
        <v>934</v>
      </c>
      <c r="G123" s="324"/>
      <c r="H123" s="323" t="s">
        <v>56</v>
      </c>
      <c r="I123" s="323" t="s">
        <v>59</v>
      </c>
      <c r="J123" s="323" t="s">
        <v>935</v>
      </c>
      <c r="K123" s="352"/>
    </row>
    <row r="124" s="1" customFormat="1" ht="17.25" customHeight="1">
      <c r="B124" s="351"/>
      <c r="C124" s="325" t="s">
        <v>936</v>
      </c>
      <c r="D124" s="325"/>
      <c r="E124" s="325"/>
      <c r="F124" s="326" t="s">
        <v>937</v>
      </c>
      <c r="G124" s="327"/>
      <c r="H124" s="325"/>
      <c r="I124" s="325"/>
      <c r="J124" s="325" t="s">
        <v>938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942</v>
      </c>
      <c r="D126" s="330"/>
      <c r="E126" s="330"/>
      <c r="F126" s="331" t="s">
        <v>939</v>
      </c>
      <c r="G126" s="308"/>
      <c r="H126" s="308" t="s">
        <v>979</v>
      </c>
      <c r="I126" s="308" t="s">
        <v>941</v>
      </c>
      <c r="J126" s="308">
        <v>120</v>
      </c>
      <c r="K126" s="356"/>
    </row>
    <row r="127" s="1" customFormat="1" ht="15" customHeight="1">
      <c r="B127" s="353"/>
      <c r="C127" s="308" t="s">
        <v>988</v>
      </c>
      <c r="D127" s="308"/>
      <c r="E127" s="308"/>
      <c r="F127" s="331" t="s">
        <v>939</v>
      </c>
      <c r="G127" s="308"/>
      <c r="H127" s="308" t="s">
        <v>989</v>
      </c>
      <c r="I127" s="308" t="s">
        <v>941</v>
      </c>
      <c r="J127" s="308" t="s">
        <v>990</v>
      </c>
      <c r="K127" s="356"/>
    </row>
    <row r="128" s="1" customFormat="1" ht="15" customHeight="1">
      <c r="B128" s="353"/>
      <c r="C128" s="308" t="s">
        <v>887</v>
      </c>
      <c r="D128" s="308"/>
      <c r="E128" s="308"/>
      <c r="F128" s="331" t="s">
        <v>939</v>
      </c>
      <c r="G128" s="308"/>
      <c r="H128" s="308" t="s">
        <v>991</v>
      </c>
      <c r="I128" s="308" t="s">
        <v>941</v>
      </c>
      <c r="J128" s="308" t="s">
        <v>990</v>
      </c>
      <c r="K128" s="356"/>
    </row>
    <row r="129" s="1" customFormat="1" ht="15" customHeight="1">
      <c r="B129" s="353"/>
      <c r="C129" s="308" t="s">
        <v>950</v>
      </c>
      <c r="D129" s="308"/>
      <c r="E129" s="308"/>
      <c r="F129" s="331" t="s">
        <v>945</v>
      </c>
      <c r="G129" s="308"/>
      <c r="H129" s="308" t="s">
        <v>951</v>
      </c>
      <c r="I129" s="308" t="s">
        <v>941</v>
      </c>
      <c r="J129" s="308">
        <v>15</v>
      </c>
      <c r="K129" s="356"/>
    </row>
    <row r="130" s="1" customFormat="1" ht="15" customHeight="1">
      <c r="B130" s="353"/>
      <c r="C130" s="334" t="s">
        <v>952</v>
      </c>
      <c r="D130" s="334"/>
      <c r="E130" s="334"/>
      <c r="F130" s="335" t="s">
        <v>945</v>
      </c>
      <c r="G130" s="334"/>
      <c r="H130" s="334" t="s">
        <v>953</v>
      </c>
      <c r="I130" s="334" t="s">
        <v>941</v>
      </c>
      <c r="J130" s="334">
        <v>15</v>
      </c>
      <c r="K130" s="356"/>
    </row>
    <row r="131" s="1" customFormat="1" ht="15" customHeight="1">
      <c r="B131" s="353"/>
      <c r="C131" s="334" t="s">
        <v>954</v>
      </c>
      <c r="D131" s="334"/>
      <c r="E131" s="334"/>
      <c r="F131" s="335" t="s">
        <v>945</v>
      </c>
      <c r="G131" s="334"/>
      <c r="H131" s="334" t="s">
        <v>955</v>
      </c>
      <c r="I131" s="334" t="s">
        <v>941</v>
      </c>
      <c r="J131" s="334">
        <v>20</v>
      </c>
      <c r="K131" s="356"/>
    </row>
    <row r="132" s="1" customFormat="1" ht="15" customHeight="1">
      <c r="B132" s="353"/>
      <c r="C132" s="334" t="s">
        <v>956</v>
      </c>
      <c r="D132" s="334"/>
      <c r="E132" s="334"/>
      <c r="F132" s="335" t="s">
        <v>945</v>
      </c>
      <c r="G132" s="334"/>
      <c r="H132" s="334" t="s">
        <v>957</v>
      </c>
      <c r="I132" s="334" t="s">
        <v>941</v>
      </c>
      <c r="J132" s="334">
        <v>20</v>
      </c>
      <c r="K132" s="356"/>
    </row>
    <row r="133" s="1" customFormat="1" ht="15" customHeight="1">
      <c r="B133" s="353"/>
      <c r="C133" s="308" t="s">
        <v>944</v>
      </c>
      <c r="D133" s="308"/>
      <c r="E133" s="308"/>
      <c r="F133" s="331" t="s">
        <v>945</v>
      </c>
      <c r="G133" s="308"/>
      <c r="H133" s="308" t="s">
        <v>979</v>
      </c>
      <c r="I133" s="308" t="s">
        <v>941</v>
      </c>
      <c r="J133" s="308">
        <v>50</v>
      </c>
      <c r="K133" s="356"/>
    </row>
    <row r="134" s="1" customFormat="1" ht="15" customHeight="1">
      <c r="B134" s="353"/>
      <c r="C134" s="308" t="s">
        <v>958</v>
      </c>
      <c r="D134" s="308"/>
      <c r="E134" s="308"/>
      <c r="F134" s="331" t="s">
        <v>945</v>
      </c>
      <c r="G134" s="308"/>
      <c r="H134" s="308" t="s">
        <v>979</v>
      </c>
      <c r="I134" s="308" t="s">
        <v>941</v>
      </c>
      <c r="J134" s="308">
        <v>50</v>
      </c>
      <c r="K134" s="356"/>
    </row>
    <row r="135" s="1" customFormat="1" ht="15" customHeight="1">
      <c r="B135" s="353"/>
      <c r="C135" s="308" t="s">
        <v>964</v>
      </c>
      <c r="D135" s="308"/>
      <c r="E135" s="308"/>
      <c r="F135" s="331" t="s">
        <v>945</v>
      </c>
      <c r="G135" s="308"/>
      <c r="H135" s="308" t="s">
        <v>979</v>
      </c>
      <c r="I135" s="308" t="s">
        <v>941</v>
      </c>
      <c r="J135" s="308">
        <v>50</v>
      </c>
      <c r="K135" s="356"/>
    </row>
    <row r="136" s="1" customFormat="1" ht="15" customHeight="1">
      <c r="B136" s="353"/>
      <c r="C136" s="308" t="s">
        <v>966</v>
      </c>
      <c r="D136" s="308"/>
      <c r="E136" s="308"/>
      <c r="F136" s="331" t="s">
        <v>945</v>
      </c>
      <c r="G136" s="308"/>
      <c r="H136" s="308" t="s">
        <v>979</v>
      </c>
      <c r="I136" s="308" t="s">
        <v>941</v>
      </c>
      <c r="J136" s="308">
        <v>50</v>
      </c>
      <c r="K136" s="356"/>
    </row>
    <row r="137" s="1" customFormat="1" ht="15" customHeight="1">
      <c r="B137" s="353"/>
      <c r="C137" s="308" t="s">
        <v>967</v>
      </c>
      <c r="D137" s="308"/>
      <c r="E137" s="308"/>
      <c r="F137" s="331" t="s">
        <v>945</v>
      </c>
      <c r="G137" s="308"/>
      <c r="H137" s="308" t="s">
        <v>992</v>
      </c>
      <c r="I137" s="308" t="s">
        <v>941</v>
      </c>
      <c r="J137" s="308">
        <v>255</v>
      </c>
      <c r="K137" s="356"/>
    </row>
    <row r="138" s="1" customFormat="1" ht="15" customHeight="1">
      <c r="B138" s="353"/>
      <c r="C138" s="308" t="s">
        <v>969</v>
      </c>
      <c r="D138" s="308"/>
      <c r="E138" s="308"/>
      <c r="F138" s="331" t="s">
        <v>939</v>
      </c>
      <c r="G138" s="308"/>
      <c r="H138" s="308" t="s">
        <v>993</v>
      </c>
      <c r="I138" s="308" t="s">
        <v>971</v>
      </c>
      <c r="J138" s="308"/>
      <c r="K138" s="356"/>
    </row>
    <row r="139" s="1" customFormat="1" ht="15" customHeight="1">
      <c r="B139" s="353"/>
      <c r="C139" s="308" t="s">
        <v>972</v>
      </c>
      <c r="D139" s="308"/>
      <c r="E139" s="308"/>
      <c r="F139" s="331" t="s">
        <v>939</v>
      </c>
      <c r="G139" s="308"/>
      <c r="H139" s="308" t="s">
        <v>994</v>
      </c>
      <c r="I139" s="308" t="s">
        <v>974</v>
      </c>
      <c r="J139" s="308"/>
      <c r="K139" s="356"/>
    </row>
    <row r="140" s="1" customFormat="1" ht="15" customHeight="1">
      <c r="B140" s="353"/>
      <c r="C140" s="308" t="s">
        <v>975</v>
      </c>
      <c r="D140" s="308"/>
      <c r="E140" s="308"/>
      <c r="F140" s="331" t="s">
        <v>939</v>
      </c>
      <c r="G140" s="308"/>
      <c r="H140" s="308" t="s">
        <v>975</v>
      </c>
      <c r="I140" s="308" t="s">
        <v>974</v>
      </c>
      <c r="J140" s="308"/>
      <c r="K140" s="356"/>
    </row>
    <row r="141" s="1" customFormat="1" ht="15" customHeight="1">
      <c r="B141" s="353"/>
      <c r="C141" s="308" t="s">
        <v>40</v>
      </c>
      <c r="D141" s="308"/>
      <c r="E141" s="308"/>
      <c r="F141" s="331" t="s">
        <v>939</v>
      </c>
      <c r="G141" s="308"/>
      <c r="H141" s="308" t="s">
        <v>995</v>
      </c>
      <c r="I141" s="308" t="s">
        <v>974</v>
      </c>
      <c r="J141" s="308"/>
      <c r="K141" s="356"/>
    </row>
    <row r="142" s="1" customFormat="1" ht="15" customHeight="1">
      <c r="B142" s="353"/>
      <c r="C142" s="308" t="s">
        <v>996</v>
      </c>
      <c r="D142" s="308"/>
      <c r="E142" s="308"/>
      <c r="F142" s="331" t="s">
        <v>939</v>
      </c>
      <c r="G142" s="308"/>
      <c r="H142" s="308" t="s">
        <v>997</v>
      </c>
      <c r="I142" s="308" t="s">
        <v>974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998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933</v>
      </c>
      <c r="D148" s="323"/>
      <c r="E148" s="323"/>
      <c r="F148" s="323" t="s">
        <v>934</v>
      </c>
      <c r="G148" s="324"/>
      <c r="H148" s="323" t="s">
        <v>56</v>
      </c>
      <c r="I148" s="323" t="s">
        <v>59</v>
      </c>
      <c r="J148" s="323" t="s">
        <v>935</v>
      </c>
      <c r="K148" s="322"/>
    </row>
    <row r="149" s="1" customFormat="1" ht="17.25" customHeight="1">
      <c r="B149" s="320"/>
      <c r="C149" s="325" t="s">
        <v>936</v>
      </c>
      <c r="D149" s="325"/>
      <c r="E149" s="325"/>
      <c r="F149" s="326" t="s">
        <v>937</v>
      </c>
      <c r="G149" s="327"/>
      <c r="H149" s="325"/>
      <c r="I149" s="325"/>
      <c r="J149" s="325" t="s">
        <v>938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942</v>
      </c>
      <c r="D151" s="308"/>
      <c r="E151" s="308"/>
      <c r="F151" s="361" t="s">
        <v>939</v>
      </c>
      <c r="G151" s="308"/>
      <c r="H151" s="360" t="s">
        <v>979</v>
      </c>
      <c r="I151" s="360" t="s">
        <v>941</v>
      </c>
      <c r="J151" s="360">
        <v>120</v>
      </c>
      <c r="K151" s="356"/>
    </row>
    <row r="152" s="1" customFormat="1" ht="15" customHeight="1">
      <c r="B152" s="333"/>
      <c r="C152" s="360" t="s">
        <v>988</v>
      </c>
      <c r="D152" s="308"/>
      <c r="E152" s="308"/>
      <c r="F152" s="361" t="s">
        <v>939</v>
      </c>
      <c r="G152" s="308"/>
      <c r="H152" s="360" t="s">
        <v>999</v>
      </c>
      <c r="I152" s="360" t="s">
        <v>941</v>
      </c>
      <c r="J152" s="360" t="s">
        <v>990</v>
      </c>
      <c r="K152" s="356"/>
    </row>
    <row r="153" s="1" customFormat="1" ht="15" customHeight="1">
      <c r="B153" s="333"/>
      <c r="C153" s="360" t="s">
        <v>887</v>
      </c>
      <c r="D153" s="308"/>
      <c r="E153" s="308"/>
      <c r="F153" s="361" t="s">
        <v>939</v>
      </c>
      <c r="G153" s="308"/>
      <c r="H153" s="360" t="s">
        <v>1000</v>
      </c>
      <c r="I153" s="360" t="s">
        <v>941</v>
      </c>
      <c r="J153" s="360" t="s">
        <v>990</v>
      </c>
      <c r="K153" s="356"/>
    </row>
    <row r="154" s="1" customFormat="1" ht="15" customHeight="1">
      <c r="B154" s="333"/>
      <c r="C154" s="360" t="s">
        <v>944</v>
      </c>
      <c r="D154" s="308"/>
      <c r="E154" s="308"/>
      <c r="F154" s="361" t="s">
        <v>945</v>
      </c>
      <c r="G154" s="308"/>
      <c r="H154" s="360" t="s">
        <v>979</v>
      </c>
      <c r="I154" s="360" t="s">
        <v>941</v>
      </c>
      <c r="J154" s="360">
        <v>50</v>
      </c>
      <c r="K154" s="356"/>
    </row>
    <row r="155" s="1" customFormat="1" ht="15" customHeight="1">
      <c r="B155" s="333"/>
      <c r="C155" s="360" t="s">
        <v>947</v>
      </c>
      <c r="D155" s="308"/>
      <c r="E155" s="308"/>
      <c r="F155" s="361" t="s">
        <v>939</v>
      </c>
      <c r="G155" s="308"/>
      <c r="H155" s="360" t="s">
        <v>979</v>
      </c>
      <c r="I155" s="360" t="s">
        <v>949</v>
      </c>
      <c r="J155" s="360"/>
      <c r="K155" s="356"/>
    </row>
    <row r="156" s="1" customFormat="1" ht="15" customHeight="1">
      <c r="B156" s="333"/>
      <c r="C156" s="360" t="s">
        <v>958</v>
      </c>
      <c r="D156" s="308"/>
      <c r="E156" s="308"/>
      <c r="F156" s="361" t="s">
        <v>945</v>
      </c>
      <c r="G156" s="308"/>
      <c r="H156" s="360" t="s">
        <v>979</v>
      </c>
      <c r="I156" s="360" t="s">
        <v>941</v>
      </c>
      <c r="J156" s="360">
        <v>50</v>
      </c>
      <c r="K156" s="356"/>
    </row>
    <row r="157" s="1" customFormat="1" ht="15" customHeight="1">
      <c r="B157" s="333"/>
      <c r="C157" s="360" t="s">
        <v>966</v>
      </c>
      <c r="D157" s="308"/>
      <c r="E157" s="308"/>
      <c r="F157" s="361" t="s">
        <v>945</v>
      </c>
      <c r="G157" s="308"/>
      <c r="H157" s="360" t="s">
        <v>979</v>
      </c>
      <c r="I157" s="360" t="s">
        <v>941</v>
      </c>
      <c r="J157" s="360">
        <v>50</v>
      </c>
      <c r="K157" s="356"/>
    </row>
    <row r="158" s="1" customFormat="1" ht="15" customHeight="1">
      <c r="B158" s="333"/>
      <c r="C158" s="360" t="s">
        <v>964</v>
      </c>
      <c r="D158" s="308"/>
      <c r="E158" s="308"/>
      <c r="F158" s="361" t="s">
        <v>945</v>
      </c>
      <c r="G158" s="308"/>
      <c r="H158" s="360" t="s">
        <v>979</v>
      </c>
      <c r="I158" s="360" t="s">
        <v>941</v>
      </c>
      <c r="J158" s="360">
        <v>50</v>
      </c>
      <c r="K158" s="356"/>
    </row>
    <row r="159" s="1" customFormat="1" ht="15" customHeight="1">
      <c r="B159" s="333"/>
      <c r="C159" s="360" t="s">
        <v>125</v>
      </c>
      <c r="D159" s="308"/>
      <c r="E159" s="308"/>
      <c r="F159" s="361" t="s">
        <v>939</v>
      </c>
      <c r="G159" s="308"/>
      <c r="H159" s="360" t="s">
        <v>1001</v>
      </c>
      <c r="I159" s="360" t="s">
        <v>941</v>
      </c>
      <c r="J159" s="360" t="s">
        <v>1002</v>
      </c>
      <c r="K159" s="356"/>
    </row>
    <row r="160" s="1" customFormat="1" ht="15" customHeight="1">
      <c r="B160" s="333"/>
      <c r="C160" s="360" t="s">
        <v>1003</v>
      </c>
      <c r="D160" s="308"/>
      <c r="E160" s="308"/>
      <c r="F160" s="361" t="s">
        <v>939</v>
      </c>
      <c r="G160" s="308"/>
      <c r="H160" s="360" t="s">
        <v>1004</v>
      </c>
      <c r="I160" s="360" t="s">
        <v>974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1005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933</v>
      </c>
      <c r="D166" s="323"/>
      <c r="E166" s="323"/>
      <c r="F166" s="323" t="s">
        <v>934</v>
      </c>
      <c r="G166" s="365"/>
      <c r="H166" s="366" t="s">
        <v>56</v>
      </c>
      <c r="I166" s="366" t="s">
        <v>59</v>
      </c>
      <c r="J166" s="323" t="s">
        <v>935</v>
      </c>
      <c r="K166" s="300"/>
    </row>
    <row r="167" s="1" customFormat="1" ht="17.25" customHeight="1">
      <c r="B167" s="301"/>
      <c r="C167" s="325" t="s">
        <v>936</v>
      </c>
      <c r="D167" s="325"/>
      <c r="E167" s="325"/>
      <c r="F167" s="326" t="s">
        <v>937</v>
      </c>
      <c r="G167" s="367"/>
      <c r="H167" s="368"/>
      <c r="I167" s="368"/>
      <c r="J167" s="325" t="s">
        <v>938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942</v>
      </c>
      <c r="D169" s="308"/>
      <c r="E169" s="308"/>
      <c r="F169" s="331" t="s">
        <v>939</v>
      </c>
      <c r="G169" s="308"/>
      <c r="H169" s="308" t="s">
        <v>979</v>
      </c>
      <c r="I169" s="308" t="s">
        <v>941</v>
      </c>
      <c r="J169" s="308">
        <v>120</v>
      </c>
      <c r="K169" s="356"/>
    </row>
    <row r="170" s="1" customFormat="1" ht="15" customHeight="1">
      <c r="B170" s="333"/>
      <c r="C170" s="308" t="s">
        <v>988</v>
      </c>
      <c r="D170" s="308"/>
      <c r="E170" s="308"/>
      <c r="F170" s="331" t="s">
        <v>939</v>
      </c>
      <c r="G170" s="308"/>
      <c r="H170" s="308" t="s">
        <v>989</v>
      </c>
      <c r="I170" s="308" t="s">
        <v>941</v>
      </c>
      <c r="J170" s="308" t="s">
        <v>990</v>
      </c>
      <c r="K170" s="356"/>
    </row>
    <row r="171" s="1" customFormat="1" ht="15" customHeight="1">
      <c r="B171" s="333"/>
      <c r="C171" s="308" t="s">
        <v>887</v>
      </c>
      <c r="D171" s="308"/>
      <c r="E171" s="308"/>
      <c r="F171" s="331" t="s">
        <v>939</v>
      </c>
      <c r="G171" s="308"/>
      <c r="H171" s="308" t="s">
        <v>1006</v>
      </c>
      <c r="I171" s="308" t="s">
        <v>941</v>
      </c>
      <c r="J171" s="308" t="s">
        <v>990</v>
      </c>
      <c r="K171" s="356"/>
    </row>
    <row r="172" s="1" customFormat="1" ht="15" customHeight="1">
      <c r="B172" s="333"/>
      <c r="C172" s="308" t="s">
        <v>944</v>
      </c>
      <c r="D172" s="308"/>
      <c r="E172" s="308"/>
      <c r="F172" s="331" t="s">
        <v>945</v>
      </c>
      <c r="G172" s="308"/>
      <c r="H172" s="308" t="s">
        <v>1006</v>
      </c>
      <c r="I172" s="308" t="s">
        <v>941</v>
      </c>
      <c r="J172" s="308">
        <v>50</v>
      </c>
      <c r="K172" s="356"/>
    </row>
    <row r="173" s="1" customFormat="1" ht="15" customHeight="1">
      <c r="B173" s="333"/>
      <c r="C173" s="308" t="s">
        <v>947</v>
      </c>
      <c r="D173" s="308"/>
      <c r="E173" s="308"/>
      <c r="F173" s="331" t="s">
        <v>939</v>
      </c>
      <c r="G173" s="308"/>
      <c r="H173" s="308" t="s">
        <v>1006</v>
      </c>
      <c r="I173" s="308" t="s">
        <v>949</v>
      </c>
      <c r="J173" s="308"/>
      <c r="K173" s="356"/>
    </row>
    <row r="174" s="1" customFormat="1" ht="15" customHeight="1">
      <c r="B174" s="333"/>
      <c r="C174" s="308" t="s">
        <v>958</v>
      </c>
      <c r="D174" s="308"/>
      <c r="E174" s="308"/>
      <c r="F174" s="331" t="s">
        <v>945</v>
      </c>
      <c r="G174" s="308"/>
      <c r="H174" s="308" t="s">
        <v>1006</v>
      </c>
      <c r="I174" s="308" t="s">
        <v>941</v>
      </c>
      <c r="J174" s="308">
        <v>50</v>
      </c>
      <c r="K174" s="356"/>
    </row>
    <row r="175" s="1" customFormat="1" ht="15" customHeight="1">
      <c r="B175" s="333"/>
      <c r="C175" s="308" t="s">
        <v>966</v>
      </c>
      <c r="D175" s="308"/>
      <c r="E175" s="308"/>
      <c r="F175" s="331" t="s">
        <v>945</v>
      </c>
      <c r="G175" s="308"/>
      <c r="H175" s="308" t="s">
        <v>1006</v>
      </c>
      <c r="I175" s="308" t="s">
        <v>941</v>
      </c>
      <c r="J175" s="308">
        <v>50</v>
      </c>
      <c r="K175" s="356"/>
    </row>
    <row r="176" s="1" customFormat="1" ht="15" customHeight="1">
      <c r="B176" s="333"/>
      <c r="C176" s="308" t="s">
        <v>964</v>
      </c>
      <c r="D176" s="308"/>
      <c r="E176" s="308"/>
      <c r="F176" s="331" t="s">
        <v>945</v>
      </c>
      <c r="G176" s="308"/>
      <c r="H176" s="308" t="s">
        <v>1006</v>
      </c>
      <c r="I176" s="308" t="s">
        <v>941</v>
      </c>
      <c r="J176" s="308">
        <v>50</v>
      </c>
      <c r="K176" s="356"/>
    </row>
    <row r="177" s="1" customFormat="1" ht="15" customHeight="1">
      <c r="B177" s="333"/>
      <c r="C177" s="308" t="s">
        <v>138</v>
      </c>
      <c r="D177" s="308"/>
      <c r="E177" s="308"/>
      <c r="F177" s="331" t="s">
        <v>939</v>
      </c>
      <c r="G177" s="308"/>
      <c r="H177" s="308" t="s">
        <v>1007</v>
      </c>
      <c r="I177" s="308" t="s">
        <v>1008</v>
      </c>
      <c r="J177" s="308"/>
      <c r="K177" s="356"/>
    </row>
    <row r="178" s="1" customFormat="1" ht="15" customHeight="1">
      <c r="B178" s="333"/>
      <c r="C178" s="308" t="s">
        <v>59</v>
      </c>
      <c r="D178" s="308"/>
      <c r="E178" s="308"/>
      <c r="F178" s="331" t="s">
        <v>939</v>
      </c>
      <c r="G178" s="308"/>
      <c r="H178" s="308" t="s">
        <v>1009</v>
      </c>
      <c r="I178" s="308" t="s">
        <v>1010</v>
      </c>
      <c r="J178" s="308">
        <v>1</v>
      </c>
      <c r="K178" s="356"/>
    </row>
    <row r="179" s="1" customFormat="1" ht="15" customHeight="1">
      <c r="B179" s="333"/>
      <c r="C179" s="308" t="s">
        <v>55</v>
      </c>
      <c r="D179" s="308"/>
      <c r="E179" s="308"/>
      <c r="F179" s="331" t="s">
        <v>939</v>
      </c>
      <c r="G179" s="308"/>
      <c r="H179" s="308" t="s">
        <v>1011</v>
      </c>
      <c r="I179" s="308" t="s">
        <v>941</v>
      </c>
      <c r="J179" s="308">
        <v>20</v>
      </c>
      <c r="K179" s="356"/>
    </row>
    <row r="180" s="1" customFormat="1" ht="15" customHeight="1">
      <c r="B180" s="333"/>
      <c r="C180" s="308" t="s">
        <v>56</v>
      </c>
      <c r="D180" s="308"/>
      <c r="E180" s="308"/>
      <c r="F180" s="331" t="s">
        <v>939</v>
      </c>
      <c r="G180" s="308"/>
      <c r="H180" s="308" t="s">
        <v>1012</v>
      </c>
      <c r="I180" s="308" t="s">
        <v>941</v>
      </c>
      <c r="J180" s="308">
        <v>255</v>
      </c>
      <c r="K180" s="356"/>
    </row>
    <row r="181" s="1" customFormat="1" ht="15" customHeight="1">
      <c r="B181" s="333"/>
      <c r="C181" s="308" t="s">
        <v>139</v>
      </c>
      <c r="D181" s="308"/>
      <c r="E181" s="308"/>
      <c r="F181" s="331" t="s">
        <v>939</v>
      </c>
      <c r="G181" s="308"/>
      <c r="H181" s="308" t="s">
        <v>903</v>
      </c>
      <c r="I181" s="308" t="s">
        <v>941</v>
      </c>
      <c r="J181" s="308">
        <v>10</v>
      </c>
      <c r="K181" s="356"/>
    </row>
    <row r="182" s="1" customFormat="1" ht="15" customHeight="1">
      <c r="B182" s="333"/>
      <c r="C182" s="308" t="s">
        <v>140</v>
      </c>
      <c r="D182" s="308"/>
      <c r="E182" s="308"/>
      <c r="F182" s="331" t="s">
        <v>939</v>
      </c>
      <c r="G182" s="308"/>
      <c r="H182" s="308" t="s">
        <v>1013</v>
      </c>
      <c r="I182" s="308" t="s">
        <v>974</v>
      </c>
      <c r="J182" s="308"/>
      <c r="K182" s="356"/>
    </row>
    <row r="183" s="1" customFormat="1" ht="15" customHeight="1">
      <c r="B183" s="333"/>
      <c r="C183" s="308" t="s">
        <v>1014</v>
      </c>
      <c r="D183" s="308"/>
      <c r="E183" s="308"/>
      <c r="F183" s="331" t="s">
        <v>939</v>
      </c>
      <c r="G183" s="308"/>
      <c r="H183" s="308" t="s">
        <v>1015</v>
      </c>
      <c r="I183" s="308" t="s">
        <v>974</v>
      </c>
      <c r="J183" s="308"/>
      <c r="K183" s="356"/>
    </row>
    <row r="184" s="1" customFormat="1" ht="15" customHeight="1">
      <c r="B184" s="333"/>
      <c r="C184" s="308" t="s">
        <v>1003</v>
      </c>
      <c r="D184" s="308"/>
      <c r="E184" s="308"/>
      <c r="F184" s="331" t="s">
        <v>939</v>
      </c>
      <c r="G184" s="308"/>
      <c r="H184" s="308" t="s">
        <v>1016</v>
      </c>
      <c r="I184" s="308" t="s">
        <v>974</v>
      </c>
      <c r="J184" s="308"/>
      <c r="K184" s="356"/>
    </row>
    <row r="185" s="1" customFormat="1" ht="15" customHeight="1">
      <c r="B185" s="333"/>
      <c r="C185" s="308" t="s">
        <v>142</v>
      </c>
      <c r="D185" s="308"/>
      <c r="E185" s="308"/>
      <c r="F185" s="331" t="s">
        <v>945</v>
      </c>
      <c r="G185" s="308"/>
      <c r="H185" s="308" t="s">
        <v>1017</v>
      </c>
      <c r="I185" s="308" t="s">
        <v>941</v>
      </c>
      <c r="J185" s="308">
        <v>50</v>
      </c>
      <c r="K185" s="356"/>
    </row>
    <row r="186" s="1" customFormat="1" ht="15" customHeight="1">
      <c r="B186" s="333"/>
      <c r="C186" s="308" t="s">
        <v>1018</v>
      </c>
      <c r="D186" s="308"/>
      <c r="E186" s="308"/>
      <c r="F186" s="331" t="s">
        <v>945</v>
      </c>
      <c r="G186" s="308"/>
      <c r="H186" s="308" t="s">
        <v>1019</v>
      </c>
      <c r="I186" s="308" t="s">
        <v>1020</v>
      </c>
      <c r="J186" s="308"/>
      <c r="K186" s="356"/>
    </row>
    <row r="187" s="1" customFormat="1" ht="15" customHeight="1">
      <c r="B187" s="333"/>
      <c r="C187" s="308" t="s">
        <v>1021</v>
      </c>
      <c r="D187" s="308"/>
      <c r="E187" s="308"/>
      <c r="F187" s="331" t="s">
        <v>945</v>
      </c>
      <c r="G187" s="308"/>
      <c r="H187" s="308" t="s">
        <v>1022</v>
      </c>
      <c r="I187" s="308" t="s">
        <v>1020</v>
      </c>
      <c r="J187" s="308"/>
      <c r="K187" s="356"/>
    </row>
    <row r="188" s="1" customFormat="1" ht="15" customHeight="1">
      <c r="B188" s="333"/>
      <c r="C188" s="308" t="s">
        <v>1023</v>
      </c>
      <c r="D188" s="308"/>
      <c r="E188" s="308"/>
      <c r="F188" s="331" t="s">
        <v>945</v>
      </c>
      <c r="G188" s="308"/>
      <c r="H188" s="308" t="s">
        <v>1024</v>
      </c>
      <c r="I188" s="308" t="s">
        <v>1020</v>
      </c>
      <c r="J188" s="308"/>
      <c r="K188" s="356"/>
    </row>
    <row r="189" s="1" customFormat="1" ht="15" customHeight="1">
      <c r="B189" s="333"/>
      <c r="C189" s="369" t="s">
        <v>1025</v>
      </c>
      <c r="D189" s="308"/>
      <c r="E189" s="308"/>
      <c r="F189" s="331" t="s">
        <v>945</v>
      </c>
      <c r="G189" s="308"/>
      <c r="H189" s="308" t="s">
        <v>1026</v>
      </c>
      <c r="I189" s="308" t="s">
        <v>1027</v>
      </c>
      <c r="J189" s="370" t="s">
        <v>1028</v>
      </c>
      <c r="K189" s="356"/>
    </row>
    <row r="190" s="17" customFormat="1" ht="15" customHeight="1">
      <c r="B190" s="371"/>
      <c r="C190" s="372" t="s">
        <v>1029</v>
      </c>
      <c r="D190" s="373"/>
      <c r="E190" s="373"/>
      <c r="F190" s="374" t="s">
        <v>945</v>
      </c>
      <c r="G190" s="373"/>
      <c r="H190" s="373" t="s">
        <v>1030</v>
      </c>
      <c r="I190" s="373" t="s">
        <v>1027</v>
      </c>
      <c r="J190" s="375" t="s">
        <v>1028</v>
      </c>
      <c r="K190" s="376"/>
    </row>
    <row r="191" s="1" customFormat="1" ht="15" customHeight="1">
      <c r="B191" s="333"/>
      <c r="C191" s="369" t="s">
        <v>44</v>
      </c>
      <c r="D191" s="308"/>
      <c r="E191" s="308"/>
      <c r="F191" s="331" t="s">
        <v>939</v>
      </c>
      <c r="G191" s="308"/>
      <c r="H191" s="305" t="s">
        <v>1031</v>
      </c>
      <c r="I191" s="308" t="s">
        <v>1032</v>
      </c>
      <c r="J191" s="308"/>
      <c r="K191" s="356"/>
    </row>
    <row r="192" s="1" customFormat="1" ht="15" customHeight="1">
      <c r="B192" s="333"/>
      <c r="C192" s="369" t="s">
        <v>1033</v>
      </c>
      <c r="D192" s="308"/>
      <c r="E192" s="308"/>
      <c r="F192" s="331" t="s">
        <v>939</v>
      </c>
      <c r="G192" s="308"/>
      <c r="H192" s="308" t="s">
        <v>1034</v>
      </c>
      <c r="I192" s="308" t="s">
        <v>974</v>
      </c>
      <c r="J192" s="308"/>
      <c r="K192" s="356"/>
    </row>
    <row r="193" s="1" customFormat="1" ht="15" customHeight="1">
      <c r="B193" s="333"/>
      <c r="C193" s="369" t="s">
        <v>1035</v>
      </c>
      <c r="D193" s="308"/>
      <c r="E193" s="308"/>
      <c r="F193" s="331" t="s">
        <v>939</v>
      </c>
      <c r="G193" s="308"/>
      <c r="H193" s="308" t="s">
        <v>1036</v>
      </c>
      <c r="I193" s="308" t="s">
        <v>974</v>
      </c>
      <c r="J193" s="308"/>
      <c r="K193" s="356"/>
    </row>
    <row r="194" s="1" customFormat="1" ht="15" customHeight="1">
      <c r="B194" s="333"/>
      <c r="C194" s="369" t="s">
        <v>1037</v>
      </c>
      <c r="D194" s="308"/>
      <c r="E194" s="308"/>
      <c r="F194" s="331" t="s">
        <v>945</v>
      </c>
      <c r="G194" s="308"/>
      <c r="H194" s="308" t="s">
        <v>1038</v>
      </c>
      <c r="I194" s="308" t="s">
        <v>974</v>
      </c>
      <c r="J194" s="308"/>
      <c r="K194" s="356"/>
    </row>
    <row r="195" s="1" customFormat="1" ht="15" customHeight="1">
      <c r="B195" s="362"/>
      <c r="C195" s="377"/>
      <c r="D195" s="342"/>
      <c r="E195" s="342"/>
      <c r="F195" s="342"/>
      <c r="G195" s="342"/>
      <c r="H195" s="342"/>
      <c r="I195" s="342"/>
      <c r="J195" s="342"/>
      <c r="K195" s="363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44"/>
      <c r="C197" s="354"/>
      <c r="D197" s="354"/>
      <c r="E197" s="354"/>
      <c r="F197" s="364"/>
      <c r="G197" s="354"/>
      <c r="H197" s="354"/>
      <c r="I197" s="354"/>
      <c r="J197" s="354"/>
      <c r="K197" s="344"/>
    </row>
    <row r="198" s="1" customFormat="1" ht="18.75" customHeight="1"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</row>
    <row r="199" s="1" customFormat="1" ht="13.5">
      <c r="B199" s="295"/>
      <c r="C199" s="296"/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1">
      <c r="B200" s="298"/>
      <c r="C200" s="299" t="s">
        <v>1039</v>
      </c>
      <c r="D200" s="299"/>
      <c r="E200" s="299"/>
      <c r="F200" s="299"/>
      <c r="G200" s="299"/>
      <c r="H200" s="299"/>
      <c r="I200" s="299"/>
      <c r="J200" s="299"/>
      <c r="K200" s="300"/>
    </row>
    <row r="201" s="1" customFormat="1" ht="25.5" customHeight="1">
      <c r="B201" s="298"/>
      <c r="C201" s="378" t="s">
        <v>1040</v>
      </c>
      <c r="D201" s="378"/>
      <c r="E201" s="378"/>
      <c r="F201" s="378" t="s">
        <v>1041</v>
      </c>
      <c r="G201" s="379"/>
      <c r="H201" s="378" t="s">
        <v>1042</v>
      </c>
      <c r="I201" s="378"/>
      <c r="J201" s="378"/>
      <c r="K201" s="300"/>
    </row>
    <row r="202" s="1" customFormat="1" ht="5.25" customHeight="1">
      <c r="B202" s="333"/>
      <c r="C202" s="328"/>
      <c r="D202" s="328"/>
      <c r="E202" s="328"/>
      <c r="F202" s="328"/>
      <c r="G202" s="354"/>
      <c r="H202" s="328"/>
      <c r="I202" s="328"/>
      <c r="J202" s="328"/>
      <c r="K202" s="356"/>
    </row>
    <row r="203" s="1" customFormat="1" ht="15" customHeight="1">
      <c r="B203" s="333"/>
      <c r="C203" s="308" t="s">
        <v>1032</v>
      </c>
      <c r="D203" s="308"/>
      <c r="E203" s="308"/>
      <c r="F203" s="331" t="s">
        <v>45</v>
      </c>
      <c r="G203" s="308"/>
      <c r="H203" s="308" t="s">
        <v>1043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46</v>
      </c>
      <c r="G204" s="308"/>
      <c r="H204" s="308" t="s">
        <v>1044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49</v>
      </c>
      <c r="G205" s="308"/>
      <c r="H205" s="308" t="s">
        <v>1045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47</v>
      </c>
      <c r="G206" s="308"/>
      <c r="H206" s="308" t="s">
        <v>1046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 t="s">
        <v>48</v>
      </c>
      <c r="G207" s="308"/>
      <c r="H207" s="308" t="s">
        <v>1047</v>
      </c>
      <c r="I207" s="308"/>
      <c r="J207" s="308"/>
      <c r="K207" s="356"/>
    </row>
    <row r="208" s="1" customFormat="1" ht="15" customHeight="1">
      <c r="B208" s="333"/>
      <c r="C208" s="308"/>
      <c r="D208" s="308"/>
      <c r="E208" s="308"/>
      <c r="F208" s="331"/>
      <c r="G208" s="308"/>
      <c r="H208" s="308"/>
      <c r="I208" s="308"/>
      <c r="J208" s="308"/>
      <c r="K208" s="356"/>
    </row>
    <row r="209" s="1" customFormat="1" ht="15" customHeight="1">
      <c r="B209" s="333"/>
      <c r="C209" s="308" t="s">
        <v>986</v>
      </c>
      <c r="D209" s="308"/>
      <c r="E209" s="308"/>
      <c r="F209" s="331" t="s">
        <v>81</v>
      </c>
      <c r="G209" s="308"/>
      <c r="H209" s="308" t="s">
        <v>1048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884</v>
      </c>
      <c r="G210" s="308"/>
      <c r="H210" s="308" t="s">
        <v>885</v>
      </c>
      <c r="I210" s="308"/>
      <c r="J210" s="308"/>
      <c r="K210" s="356"/>
    </row>
    <row r="211" s="1" customFormat="1" ht="15" customHeight="1">
      <c r="B211" s="333"/>
      <c r="C211" s="308"/>
      <c r="D211" s="308"/>
      <c r="E211" s="308"/>
      <c r="F211" s="331" t="s">
        <v>882</v>
      </c>
      <c r="G211" s="308"/>
      <c r="H211" s="308" t="s">
        <v>1049</v>
      </c>
      <c r="I211" s="308"/>
      <c r="J211" s="308"/>
      <c r="K211" s="356"/>
    </row>
    <row r="212" s="1" customFormat="1" ht="15" customHeight="1">
      <c r="B212" s="380"/>
      <c r="C212" s="308"/>
      <c r="D212" s="308"/>
      <c r="E212" s="308"/>
      <c r="F212" s="331" t="s">
        <v>99</v>
      </c>
      <c r="G212" s="369"/>
      <c r="H212" s="360" t="s">
        <v>886</v>
      </c>
      <c r="I212" s="360"/>
      <c r="J212" s="360"/>
      <c r="K212" s="381"/>
    </row>
    <row r="213" s="1" customFormat="1" ht="15" customHeight="1">
      <c r="B213" s="380"/>
      <c r="C213" s="308"/>
      <c r="D213" s="308"/>
      <c r="E213" s="308"/>
      <c r="F213" s="331" t="s">
        <v>686</v>
      </c>
      <c r="G213" s="369"/>
      <c r="H213" s="360" t="s">
        <v>1050</v>
      </c>
      <c r="I213" s="360"/>
      <c r="J213" s="360"/>
      <c r="K213" s="381"/>
    </row>
    <row r="214" s="1" customFormat="1" ht="15" customHeight="1">
      <c r="B214" s="380"/>
      <c r="C214" s="308"/>
      <c r="D214" s="308"/>
      <c r="E214" s="308"/>
      <c r="F214" s="331"/>
      <c r="G214" s="369"/>
      <c r="H214" s="360"/>
      <c r="I214" s="360"/>
      <c r="J214" s="360"/>
      <c r="K214" s="381"/>
    </row>
    <row r="215" s="1" customFormat="1" ht="15" customHeight="1">
      <c r="B215" s="380"/>
      <c r="C215" s="308" t="s">
        <v>1010</v>
      </c>
      <c r="D215" s="308"/>
      <c r="E215" s="308"/>
      <c r="F215" s="331">
        <v>1</v>
      </c>
      <c r="G215" s="369"/>
      <c r="H215" s="360" t="s">
        <v>1051</v>
      </c>
      <c r="I215" s="360"/>
      <c r="J215" s="360"/>
      <c r="K215" s="381"/>
    </row>
    <row r="216" s="1" customFormat="1" ht="15" customHeight="1">
      <c r="B216" s="380"/>
      <c r="C216" s="308"/>
      <c r="D216" s="308"/>
      <c r="E216" s="308"/>
      <c r="F216" s="331">
        <v>2</v>
      </c>
      <c r="G216" s="369"/>
      <c r="H216" s="360" t="s">
        <v>1052</v>
      </c>
      <c r="I216" s="360"/>
      <c r="J216" s="360"/>
      <c r="K216" s="381"/>
    </row>
    <row r="217" s="1" customFormat="1" ht="15" customHeight="1">
      <c r="B217" s="380"/>
      <c r="C217" s="308"/>
      <c r="D217" s="308"/>
      <c r="E217" s="308"/>
      <c r="F217" s="331">
        <v>3</v>
      </c>
      <c r="G217" s="369"/>
      <c r="H217" s="360" t="s">
        <v>1053</v>
      </c>
      <c r="I217" s="360"/>
      <c r="J217" s="360"/>
      <c r="K217" s="381"/>
    </row>
    <row r="218" s="1" customFormat="1" ht="15" customHeight="1">
      <c r="B218" s="380"/>
      <c r="C218" s="308"/>
      <c r="D218" s="308"/>
      <c r="E218" s="308"/>
      <c r="F218" s="331">
        <v>4</v>
      </c>
      <c r="G218" s="369"/>
      <c r="H218" s="360" t="s">
        <v>1054</v>
      </c>
      <c r="I218" s="360"/>
      <c r="J218" s="360"/>
      <c r="K218" s="381"/>
    </row>
    <row r="219" s="1" customFormat="1" ht="12.75" customHeight="1">
      <c r="B219" s="382"/>
      <c r="C219" s="383"/>
      <c r="D219" s="383"/>
      <c r="E219" s="383"/>
      <c r="F219" s="383"/>
      <c r="G219" s="383"/>
      <c r="H219" s="383"/>
      <c r="I219" s="383"/>
      <c r="J219" s="383"/>
      <c r="K219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2024-06-11T10:38:28Z</dcterms:created>
  <dcterms:modified xsi:type="dcterms:W3CDTF">2024-06-11T10:38:37Z</dcterms:modified>
</cp:coreProperties>
</file>