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D\Plánované akce 2024\Kostrhounová\Podchod Kosov\Rozpočet\Výkaz výměr\"/>
    </mc:Choice>
  </mc:AlternateContent>
  <bookViews>
    <workbookView xWindow="0" yWindow="0" windowWidth="28800" windowHeight="13980"/>
  </bookViews>
  <sheets>
    <sheet name="Rekapitulace" sheetId="4" r:id="rId1"/>
    <sheet name="ZS.2SO 209" sheetId="2" r:id="rId2"/>
    <sheet name="ZS.2SO154.2" sheetId="3" r:id="rId3"/>
  </sheets>
  <calcPr calcId="162913"/>
</workbook>
</file>

<file path=xl/calcChain.xml><?xml version="1.0" encoding="utf-8"?>
<calcChain xmlns="http://schemas.openxmlformats.org/spreadsheetml/2006/main">
  <c r="O126" i="3" l="1"/>
  <c r="I126" i="3"/>
  <c r="O122" i="3"/>
  <c r="I122" i="3"/>
  <c r="O118" i="3"/>
  <c r="I118" i="3"/>
  <c r="I114" i="3"/>
  <c r="O114" i="3" s="1"/>
  <c r="O110" i="3"/>
  <c r="I110" i="3"/>
  <c r="I104" i="3"/>
  <c r="I105" i="3"/>
  <c r="O105" i="3" s="1"/>
  <c r="I79" i="3"/>
  <c r="I100" i="3"/>
  <c r="O100" i="3" s="1"/>
  <c r="O96" i="3"/>
  <c r="I96" i="3"/>
  <c r="O92" i="3"/>
  <c r="I92" i="3"/>
  <c r="I88" i="3"/>
  <c r="O88" i="3" s="1"/>
  <c r="I84" i="3"/>
  <c r="O84" i="3" s="1"/>
  <c r="O80" i="3"/>
  <c r="I80" i="3"/>
  <c r="I75" i="3"/>
  <c r="O75" i="3" s="1"/>
  <c r="I71" i="3"/>
  <c r="O71" i="3" s="1"/>
  <c r="O67" i="3"/>
  <c r="I67" i="3"/>
  <c r="I63" i="3"/>
  <c r="O63" i="3" s="1"/>
  <c r="I59" i="3"/>
  <c r="O59" i="3" s="1"/>
  <c r="I55" i="3"/>
  <c r="O55" i="3" s="1"/>
  <c r="O51" i="3"/>
  <c r="I51" i="3"/>
  <c r="O46" i="3"/>
  <c r="I46" i="3"/>
  <c r="I42" i="3"/>
  <c r="O42" i="3" s="1"/>
  <c r="I38" i="3"/>
  <c r="O38" i="3" s="1"/>
  <c r="I34" i="3"/>
  <c r="O34" i="3" s="1"/>
  <c r="O30" i="3"/>
  <c r="I30" i="3"/>
  <c r="I26" i="3"/>
  <c r="O26" i="3" s="1"/>
  <c r="I22" i="3"/>
  <c r="O22" i="3" s="1"/>
  <c r="I18" i="3"/>
  <c r="O18" i="3" s="1"/>
  <c r="O14" i="3"/>
  <c r="I14" i="3"/>
  <c r="I10" i="3"/>
  <c r="O10" i="3" s="1"/>
  <c r="D11" i="4" s="1"/>
  <c r="I161" i="2"/>
  <c r="I197" i="2"/>
  <c r="O197" i="2" s="1"/>
  <c r="O193" i="2"/>
  <c r="I193" i="2"/>
  <c r="I189" i="2"/>
  <c r="O189" i="2" s="1"/>
  <c r="I185" i="2"/>
  <c r="O185" i="2" s="1"/>
  <c r="I181" i="2"/>
  <c r="O181" i="2" s="1"/>
  <c r="O177" i="2"/>
  <c r="I177" i="2"/>
  <c r="I174" i="2"/>
  <c r="O174" i="2" s="1"/>
  <c r="I170" i="2"/>
  <c r="O170" i="2" s="1"/>
  <c r="I166" i="2"/>
  <c r="O166" i="2" s="1"/>
  <c r="O162" i="2"/>
  <c r="I162" i="2"/>
  <c r="I157" i="2"/>
  <c r="O157" i="2" s="1"/>
  <c r="I127" i="2"/>
  <c r="I152" i="2"/>
  <c r="O152" i="2" s="1"/>
  <c r="O148" i="2"/>
  <c r="I148" i="2"/>
  <c r="I144" i="2"/>
  <c r="O144" i="2" s="1"/>
  <c r="I140" i="2"/>
  <c r="O140" i="2" s="1"/>
  <c r="I136" i="2"/>
  <c r="O136" i="2" s="1"/>
  <c r="O132" i="2"/>
  <c r="I132" i="2"/>
  <c r="I128" i="2"/>
  <c r="O128" i="2" s="1"/>
  <c r="O123" i="2"/>
  <c r="I123" i="2"/>
  <c r="I119" i="2"/>
  <c r="O119" i="2" s="1"/>
  <c r="I115" i="2"/>
  <c r="O115" i="2" s="1"/>
  <c r="I111" i="2"/>
  <c r="O111" i="2" s="1"/>
  <c r="O107" i="2"/>
  <c r="I107" i="2"/>
  <c r="I103" i="2"/>
  <c r="I98" i="2" s="1"/>
  <c r="I99" i="2"/>
  <c r="O99" i="2" s="1"/>
  <c r="I94" i="2"/>
  <c r="O94" i="2" s="1"/>
  <c r="I90" i="2"/>
  <c r="O90" i="2" s="1"/>
  <c r="O86" i="2"/>
  <c r="I86" i="2"/>
  <c r="I82" i="2"/>
  <c r="O82" i="2" s="1"/>
  <c r="O77" i="2"/>
  <c r="I77" i="2"/>
  <c r="I73" i="2"/>
  <c r="O73" i="2" s="1"/>
  <c r="I69" i="2"/>
  <c r="O69" i="2" s="1"/>
  <c r="I65" i="2"/>
  <c r="O65" i="2" s="1"/>
  <c r="O61" i="2"/>
  <c r="I61" i="2"/>
  <c r="O56" i="2"/>
  <c r="I56" i="2"/>
  <c r="I52" i="2"/>
  <c r="O52" i="2" s="1"/>
  <c r="I48" i="2"/>
  <c r="O48" i="2" s="1"/>
  <c r="I44" i="2"/>
  <c r="O44" i="2" s="1"/>
  <c r="O40" i="2"/>
  <c r="I40" i="2"/>
  <c r="I36" i="2"/>
  <c r="I35" i="2" s="1"/>
  <c r="O31" i="2"/>
  <c r="I31" i="2"/>
  <c r="I27" i="2"/>
  <c r="O27" i="2" s="1"/>
  <c r="I23" i="2"/>
  <c r="O23" i="2" s="1"/>
  <c r="I19" i="2"/>
  <c r="O19" i="2" s="1"/>
  <c r="O15" i="2"/>
  <c r="I15" i="2"/>
  <c r="I9" i="2"/>
  <c r="O10" i="2"/>
  <c r="I10" i="2"/>
  <c r="D10" i="4" l="1"/>
  <c r="I14" i="2"/>
  <c r="I3" i="2" s="1"/>
  <c r="C10" i="4" s="1"/>
  <c r="I156" i="2"/>
  <c r="I60" i="2"/>
  <c r="I81" i="2"/>
  <c r="O36" i="2"/>
  <c r="I50" i="3"/>
  <c r="I9" i="3"/>
  <c r="I3" i="3" s="1"/>
  <c r="C11" i="4" s="1"/>
  <c r="E11" i="4" s="1"/>
  <c r="O103" i="2"/>
  <c r="I109" i="3"/>
  <c r="E10" i="4" l="1"/>
  <c r="C7" i="4" s="1"/>
  <c r="C6" i="4"/>
</calcChain>
</file>

<file path=xl/sharedStrings.xml><?xml version="1.0" encoding="utf-8"?>
<sst xmlns="http://schemas.openxmlformats.org/spreadsheetml/2006/main" count="1005" uniqueCount="365">
  <si>
    <t>EstiCon</t>
  </si>
  <si>
    <t xml:space="preserve">Firma: </t>
  </si>
  <si>
    <t>Rekapitulace ceny</t>
  </si>
  <si>
    <t>Stavba: 2016-000169Z - II/602 Jihlava – JV ochvat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</si>
  <si>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</si>
  <si>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</si>
  <si>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</si>
  <si>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</si>
  <si>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</si>
  <si>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</si>
  <si>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</si>
  <si>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209</t>
  </si>
  <si>
    <t>Most přes stezku pro pěší a cyklisty</t>
  </si>
  <si>
    <t>SO154.2</t>
  </si>
  <si>
    <t>Stezka pro pěší a cyklisty</t>
  </si>
  <si>
    <t>Soupis prací objektu</t>
  </si>
  <si>
    <t>S</t>
  </si>
  <si>
    <t>Stavba:</t>
  </si>
  <si>
    <t>2016-000169Z</t>
  </si>
  <si>
    <t>II/602 Jihlava – JV ochvat</t>
  </si>
  <si>
    <t>O</t>
  </si>
  <si>
    <t>Objekt:</t>
  </si>
  <si>
    <t>ZS.2</t>
  </si>
  <si>
    <t>Změna stavby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</si>
  <si>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</si>
  <si>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</si>
  <si>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</si>
  <si>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</si>
  <si>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</si>
  <si>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</si>
  <si>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</si>
  <si>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</si>
  <si>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</si>
  <si>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</si>
  <si>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</si>
  <si>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</si>
  <si>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</si>
  <si>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</si>
  <si>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</si>
  <si>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</si>
  <si>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</si>
  <si>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014101</t>
  </si>
  <si>
    <t/>
  </si>
  <si>
    <t>POPLATKY ZA SKLÁDKU</t>
  </si>
  <si>
    <t>M3</t>
  </si>
  <si>
    <t>OTSKP ~ 2024</t>
  </si>
  <si>
    <t>PP</t>
  </si>
  <si>
    <t>VV</t>
  </si>
  <si>
    <t>dle pol. 131838 460,022 = 460,022 [A]</t>
  </si>
  <si>
    <t>TS</t>
  </si>
  <si>
    <t>Položka zahrnuje:
- veškeré poplatky provozovateli skládky související s uložením odpadu na skládce.
Položka nezahrnuje:
- x</t>
  </si>
  <si>
    <t>1</t>
  </si>
  <si>
    <t>Zemní práce</t>
  </si>
  <si>
    <t>12573</t>
  </si>
  <si>
    <t>VYKOPÁVKY ZE ZEMNÍKŮ A SKLÁDEK TŘ. I</t>
  </si>
  <si>
    <t>213,947 = 213,947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</si>
  <si>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pažení záporového 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</si>
  <si>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131836</t>
  </si>
  <si>
    <t>HLOUBENÍ JAM ZAPAŽ I NEPAŽ TŘ. II, ODVOZ DO 12KM</t>
  </si>
  <si>
    <t>výkopy  vč. odvozu</t>
  </si>
  <si>
    <t>(7,8+12,15)/2*(19,3+23,6)/2*2,15 = 460,022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</si>
  <si>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</si>
  <si>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17120</t>
  </si>
  <si>
    <t>ULOŽENÍ SYPANINY DO NÁSYPŮ A NA SKLÁDKY BEZ ZHUTNĚNÍ</t>
  </si>
  <si>
    <t>uložení zeminy na skládku</t>
  </si>
  <si>
    <t>dle pol. 014101 460,022 = 460,022 [A]</t>
  </si>
  <si>
    <t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</si>
  <si>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17481</t>
  </si>
  <si>
    <t>ZÁSYP JAM A RÝH Z NAKUPOVANÝCH MATERIÁLŮ</t>
  </si>
  <si>
    <t>Zásypy základů a opěr se zhut.</t>
  </si>
  <si>
    <t>mezi základem OP1 a OP2 2,4*(19,3+21,0)/2*0,85+4,0*(21,0+21,45)/2*0,22 = 59,784 [A]_x000D_
za opěrou 1 (0,5+1,32)/2*(20,1+21,7)/2*0,85+(1,82+3,1)/2*21,0*0,95 = 65,243 [B]_x000D_
za opěrou 2 (0,5+1,32)/2*(18,5+2,14)/2*0,85+(1,82+3,1)/2*19,4*0,95 = 53,320 [C]_x000D_
čela 2*(7,8+10,0)*1,0 = 35,600 [D]_x000D_
Celkové množství = 213,947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</si>
  <si>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</si>
  <si>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17511</t>
  </si>
  <si>
    <t>OBSYP POTRUBÍ A OBJEKTŮ SE ZHUTNĚNÍM</t>
  </si>
  <si>
    <t>svahové kužely</t>
  </si>
  <si>
    <t>opěra 1 2/4*(3,14*3,0*(1,0^2+1,0*5,0+5,5^2)) = 170,738 [A]_x000D_
opěra 2 2/4*(3,14*3,0*(1,0^2+1,0*5,0+5,0^2)) = 146,010 [B]_x000D_
Celkové množství = 316,748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</si>
  <si>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</si>
  <si>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2</t>
  </si>
  <si>
    <t>Základy</t>
  </si>
  <si>
    <t>21203</t>
  </si>
  <si>
    <t>TRATIVODY KOMPLET Z TRUB NEKOV DN DO 150MM</t>
  </si>
  <si>
    <t>M</t>
  </si>
  <si>
    <t>drenáž DN 150mm, vč. geotextílie, vč. obetonování drenážním betonem</t>
  </si>
  <si>
    <t>opěra 1 + opěra 2 17,5+16,6 = 34,100 [A]</t>
  </si>
  <si>
    <t>Položka zahrnuje:
 - platí pro kompletní konstrukce trativodů: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Položka nezahrnuje:
- opláštění z geotextilie, fólie</t>
  </si>
  <si>
    <t>21341</t>
  </si>
  <si>
    <t>DRENÁŽNÍ VRSTVY Z PLASTBETONU (PLASTMALTY)</t>
  </si>
  <si>
    <t>podélné žebro š. 150 mm v úžlabí</t>
  </si>
  <si>
    <t>0,15*0,05*(5,2+5,3) = 0,079 [A]</t>
  </si>
  <si>
    <t>Položka zahrnuje:
- dodávku předepsaného materiálu pro drenážní vrstvu, včetně mimostaveništní a vnitrostaveništní dopravy
- provedení drenážní vrstvy předepsaných rozměrů a předepsaného tvaru
Položka nezahrnuje:
- x</t>
  </si>
  <si>
    <t>272325</t>
  </si>
  <si>
    <t>ZÁKLADY ZE ŽELEZOBETONU DO C30/37</t>
  </si>
  <si>
    <t>základy vč. úpravy pracovních spar, vč. izolačních nátěrů 1xAlp + 2xAln</t>
  </si>
  <si>
    <t>opěra 1 + opěra 2 2,2*0,7*(18,55+17,70) = 55,825 [A]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</si>
  <si>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</si>
  <si>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272365</t>
  </si>
  <si>
    <t>VÝZTUŽ ZÁKLADŮ Z OCELI 10505, B500B</t>
  </si>
  <si>
    <t>T</t>
  </si>
  <si>
    <t>parametrická spotřeba 160 kg/m3</t>
  </si>
  <si>
    <t>55,825*0,16 = 8,932 [A]</t>
  </si>
  <si>
    <t>Položka:
-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
Položka nezahrnuje:
- x</t>
  </si>
  <si>
    <t>28997</t>
  </si>
  <si>
    <t>OPLÁŠTĚNÍ (ZPEVNĚNÍ) Z GEOTEXTILIE A GEOMŘÍŽOVIN</t>
  </si>
  <si>
    <t>M2</t>
  </si>
  <si>
    <t>ochrana PE folie v těsnící vrstvě, vykázána 2x plocha ((1+1)x300 g/m2)</t>
  </si>
  <si>
    <t>122,500*2 = 245,000 [A]</t>
  </si>
  <si>
    <t>Položka zahrnuje:
- dodávku předepsané geotextilie nebo geomřížoviny
- úpravu, očištění a ochranu podkladu
- přichycení k podkladu, případně zatížení
- úpravy spojů a zajištění okrajů
- úpravy pro odvodnění
- nutné přesahy
- mimostaveništní a vnitrostaveništní dopravu
Položka nezahrnuje:
- x 
Způsob měření:
- přesahy se nezapočítávají do výměry</t>
  </si>
  <si>
    <t>28999</t>
  </si>
  <si>
    <t>OPLÁŠTĚNÍ (ZPEVNĚNÍ) Z FÓLIE</t>
  </si>
  <si>
    <t>těsnící PE fólie v přechodových oblastech mostu</t>
  </si>
  <si>
    <t>opěra 1 + opěra 2 (17,50+19,5)/2*3,5+16,5*3,5 = 122,500 [A]</t>
  </si>
  <si>
    <t>Položka zahrnuje:
- dodávku předepsané fólie
- úpravu, očištění a ochranu podkladu
- přichycení k podkladu, případně zatížení
- úpravy spojů a zajištění okrajů
- úpravy pro odvodnění
- nutné přesahy
- mimostaveništní a vnitrostaveništní dopravu
Položka nezahrnuje:
- x 
Způsob měření:
- přesahy se nezapočítávají do výměry</t>
  </si>
  <si>
    <t>3</t>
  </si>
  <si>
    <t>Svislé konstrukce</t>
  </si>
  <si>
    <t>31717</t>
  </si>
  <si>
    <t>KOVOVÉ KONSTRUKCE PRO KOTVENÍ ŘÍMSY</t>
  </si>
  <si>
    <t>KG</t>
  </si>
  <si>
    <t>kotevní přípravky říms  (6,5 kg/ks), á 1 m</t>
  </si>
  <si>
    <t>2*16*6,5 = 208,000 [A]</t>
  </si>
  <si>
    <t>Položka zahrnuje:
- dodávku (výrobu) kotevního prvku předepsaného tvaru
- jeho osazení do předepsané polohy včetně nezbytných prací (vrty, zálivky apod.)
Položka nezahrnuje:
- x</t>
  </si>
  <si>
    <t>317325</t>
  </si>
  <si>
    <t>ŘÍMSY ZE ŽELEZOBETONU DO C30/37 (B37)</t>
  </si>
  <si>
    <t>římsy včetně bednění a sršťovacích spar</t>
  </si>
  <si>
    <t>levá a pravá římsa (0,8*0,26+0,25*0,34)*(15,03+15,11) = 8,831 [A]</t>
  </si>
  <si>
    <t>317365</t>
  </si>
  <si>
    <t>VÝZTUŽ ŘÍMS Z OCELI 10505, B500B</t>
  </si>
  <si>
    <t>výztuž říms, parametrická spotřeba 130 kg/m3</t>
  </si>
  <si>
    <t>8,831*0,13 = 1,148 [A]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</si>
  <si>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</si>
  <si>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389325</t>
  </si>
  <si>
    <t>MOSTNÍ RÁMOVÉ KONSTRUKCE ZE ŽELEZOBETONU C30/37</t>
  </si>
  <si>
    <t>rámová konstrukce, vč. bednění a skruže, vč. izolačních nátěrů (1xNp + 2xNa)</t>
  </si>
  <si>
    <t>dříky - opěry 0,6*3,24*18,39+0,6*3,10*17,57 = 68,430 [A]_x000D_
nosná konstrukce (příčle) 5,2*9,66*(0,65+0,41)/2+5,2*7,06*(0,65+0,475)/2+5,2*0,43*0,6+5,27*0,5*0,6 = 50,196 [B]_x000D_
křídla 2*0,5*((4,9+0,8)/2*3,0+4,9*0,8)+2*0,5*((5,0+0,8)/2*2,8+5,0*0,8) = 24,590 [C]_x000D_
Celkové množství = 143,216</t>
  </si>
  <si>
    <t>389365</t>
  </si>
  <si>
    <t>VÝZTUŽ MOSTNÍ RÁMOVÉ KONSTRUKCE Z OCELI 10505, B500B</t>
  </si>
  <si>
    <t>parametrická spotřeba 180 kg/m3</t>
  </si>
  <si>
    <t>143,216*0,18 = 25,779 [A]</t>
  </si>
  <si>
    <t>4</t>
  </si>
  <si>
    <t>Vodorovné konstrukce</t>
  </si>
  <si>
    <t>451312</t>
  </si>
  <si>
    <t>PODKLADNÍ A VÝPLŇOVÉ VRSTVY Z PROSTÉHO BETONU C12/15</t>
  </si>
  <si>
    <t>pod základy, rub. drenáž</t>
  </si>
  <si>
    <t>pod základy 0,15*2,6*(18,95+17,88) = 14,364 [A]_x000D_
pod drenáž 0,3*0,83*(17,5+16,55) = 8,478 [B]_x000D_
Celkové množství = 22,842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</si>
  <si>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</si>
  <si>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45131A</t>
  </si>
  <si>
    <t>PODKLADNÍ A VÝPLŇOVÉ VRSTVY Z PROSTÉHO BETONU C20/25</t>
  </si>
  <si>
    <t>podél křídel 0,15*0,7*(6,4+6,4+6,7+6,7) = 2,751 [A]_x000D_
za římsami 0,15*(1,05+0,75)/2*(2,5+2,5+3,9+3,9) = 1,728 [B]_x000D_
Celkové množství = 4,479</t>
  </si>
  <si>
    <t>451523</t>
  </si>
  <si>
    <t>VÝPLŇ VRSTVY Z KAMENIVA DRCENÉHO, INDEX ZHUTNĚNÍ ID DO 0,9</t>
  </si>
  <si>
    <t>samostatný přechodový klín dle čl. 5.5 ČSN 73 6244</t>
  </si>
  <si>
    <t>(3,1+5,8)/2*2,85*20,0+(3,1+5,3)/2*2,5*16,25 = 424,275 [A]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</si>
  <si>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</si>
  <si>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465512</t>
  </si>
  <si>
    <t>DLAŽBY Z LOMOVÉHO KAMENE NA MC</t>
  </si>
  <si>
    <t>zpevnění z lom. kam. tl. 200 mm, vč. spárování s odolností proti CHRL kolem vozovky</t>
  </si>
  <si>
    <t>podél křídel 0,2*0,8*(6,4+6,4+6,7+6,7) = 4,192 [A]_x000D_
za římsami 0,2*(1,05+0,75)/2*(2,5+2,5+3,9+3,9) = 2,304 [B]_x000D_
Celkové množství = 6,496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</si>
  <si>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</si>
  <si>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5</t>
  </si>
  <si>
    <t>Komunikace</t>
  </si>
  <si>
    <t>572213</t>
  </si>
  <si>
    <t>SPOJOVACÍ POSTŘIK Z EMULZE DO 0,5KG/M2</t>
  </si>
  <si>
    <t>spojovací postřik 0,2 kg/m2</t>
  </si>
  <si>
    <t>na ložní vrstvě,plocha oměřena v Acad 88,0 = 88,000 [A]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</si>
  <si>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</si>
  <si>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574D46</t>
  </si>
  <si>
    <t>ASFALTOVÝ BETON PRO LOŽNÍ VRSTVY MODIFIK ACL 16+, 16S TL. 50MM</t>
  </si>
  <si>
    <t>ložná vrstva ACL 16S, modifikovaný</t>
  </si>
  <si>
    <t>plocha oměřena v Acad 88,0 = 88,000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</si>
  <si>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</si>
  <si>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574J54</t>
  </si>
  <si>
    <t>ASFALTOVÝ KOBEREC MASTIXOVÝ MODIFIK SMA 11S TL. 40MM</t>
  </si>
  <si>
    <t>obrusná vrstva SMA 11S, modifikovaný</t>
  </si>
  <si>
    <t>575C55</t>
  </si>
  <si>
    <t>LITÝ ASFALT MA IV (OCHRANA MOSTNÍ IZOLACE) 16 TL. 40MM</t>
  </si>
  <si>
    <t>ochrana izolace MA 16 IV</t>
  </si>
  <si>
    <t>plocha oměřena v Acad, odpočet dren. plastbetonu 88,0-0,15*(5,2+5,3) = 86,425 [A]</t>
  </si>
  <si>
    <t>57641</t>
  </si>
  <si>
    <t>POSYP KAMENIVEM OBALOVANÝM 5KG/M2</t>
  </si>
  <si>
    <t>posyp předobalenou drtí fr. 2/4 2 kg/m2</t>
  </si>
  <si>
    <t>Položka zahrnuje:
- dodání obalovaného kameniva předepsané kvality a zrnitosti
- posyp předepsaným množstvím
Položka nezahrnuje:
- x</t>
  </si>
  <si>
    <t>58920</t>
  </si>
  <si>
    <t>VÝPLŇ SPAR MODIFIKOVANÝM ASFALTEM</t>
  </si>
  <si>
    <t>výplň spáry vozovka - římsa s předtěsněním dle VL4 403.42</t>
  </si>
  <si>
    <t>15,25+15,30 = 30,550 [A]</t>
  </si>
  <si>
    <t>Položka zahrnuje: 
- dodávku předepsaného materiálu
- vyčištění a výplň spar tímto materiálem
Položka nezahrnuje:
- x</t>
  </si>
  <si>
    <t>58950</t>
  </si>
  <si>
    <t>VÝPLŇ SPAR PRYŽOVOU VLOŽKOU</t>
  </si>
  <si>
    <t>výplň spáry vozovka - římsa s předtěsněním</t>
  </si>
  <si>
    <t>7</t>
  </si>
  <si>
    <t>Přidružená stavební výroba</t>
  </si>
  <si>
    <t>711112</t>
  </si>
  <si>
    <t>IZOLACE BĚŽNÝCH KONSTRUKCÍ PROTI ZEMNÍ VLHKOSTI ASFALTOVÝMI PÁSY</t>
  </si>
  <si>
    <t>izolace spodní stavby na penetrační nátěr</t>
  </si>
  <si>
    <t>opěra 1 + 0,5 m na křídla 17,5*3,8+2*0,5*3,6 = 70,100 [A]_x000D_
opěra 2 + 0,5 m na křídla 16,55*3,55+2*0,5*3,35 = 62,103 [B]_x000D_
Celkové množství = 132,203</t>
  </si>
  <si>
    <t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</t>
  </si>
  <si>
    <t>711442</t>
  </si>
  <si>
    <t>IZOLACE MOSTOVEK CELOPLOŠNÁ ASFALTOVÝMI PÁSY S PEČETÍCÍ VRSTVOU</t>
  </si>
  <si>
    <t>NAIP tl. 5 mm, vč. úpravy povrchu podkladu dle TKP</t>
  </si>
  <si>
    <t>plocha oměřena v Acad + přesah na křídla 0,5 m 93,2+4*0,5*0,5 = 94,200 [A]</t>
  </si>
  <si>
    <t>Položka zahrnuje:
- izolace rámových konstrukcí (mosty, propusty, kolektory)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litý asfalt, asfaltový beton</t>
  </si>
  <si>
    <t>711502</t>
  </si>
  <si>
    <t>OCHRANA IZOLACE NA POVRCHU ASFALTOVÝMI PÁSY</t>
  </si>
  <si>
    <t>ochrana izolace pod římsami s hliníkovou vložkou</t>
  </si>
  <si>
    <t>na NK+přesah na křídla 0,65*(5,2+5,3)+4*(0,5+0,2)*0,5 = 8,225 [A]</t>
  </si>
  <si>
    <t>Položka zahrnuje:
- dodání předepsaného ochranného materiálu
- zřízení ochrany izolace
Položka nezahrnuje:
- x</t>
  </si>
  <si>
    <t>711509</t>
  </si>
  <si>
    <t>OCHRANA IZOLACE NA POVRCHU TEXTILIÍ</t>
  </si>
  <si>
    <t>ochrana izolace, vykázáno bez přesahů, rubové plochy - 2x300 g/m2, ochrana izilačních nátěrů spodní stavby 300 g/m2</t>
  </si>
  <si>
    <t>dle pol. 711112 132,203*2 = 264,406 [A]_x000D_
základy 0,7*(2,2+2,22*2+2,25+18,9+18,2+17,8+17,55)+0,8*(17,75+18,4+17,8+16,45) = 113,258 [B]_x000D_
rub křídel 4*(5,0*0,8+(5,0+0,82)/2+0,5*(0,8+5,1)) = 39,440 [C]_x000D_
líc opěr a křídel 0,3*(18,3+17,6)+4*0,9*6,0 = 32,370 [D]_x000D_
Celkové množství = 449,474</t>
  </si>
  <si>
    <t>78381</t>
  </si>
  <si>
    <t>NÁTĚRY BETON KONSTR TYP S1 (OS-A)</t>
  </si>
  <si>
    <t>nátěr povrchu říms mimo nátěr obrubníku</t>
  </si>
  <si>
    <t>(0,65+0,6+0,3)*(15,03+15,11) = 46,717 [A]</t>
  </si>
  <si>
    <t>Položka zahrnuje:
- kompletní povlaky (i různobarevné)
- úprava podkladu (odmaštění, odstranění starých nátěrů a nečistot) a jeho vyspravení
- provedení nátěru předepsaným postupem a splnění všech požadavků daných technologickým předpisem
Položka nezahrnuje:
- x</t>
  </si>
  <si>
    <t>78382</t>
  </si>
  <si>
    <t>NÁTĚRY BETON KONSTR TYP S2 (OS-B)</t>
  </si>
  <si>
    <t>nátěr okrajů nosné konstrukce</t>
  </si>
  <si>
    <t>(0,45+0,35)*4,0+(0,51+0,35)*4,06 = 6,692 [A]</t>
  </si>
  <si>
    <t>78383</t>
  </si>
  <si>
    <t>NÁTĚRY BETON KONSTR TYP S4 (OS-C)</t>
  </si>
  <si>
    <t>ochranný nátěr obrubníkové části římsy</t>
  </si>
  <si>
    <t>(0,15+0,15)*(15,24+15,28) = 9,156 [A]</t>
  </si>
  <si>
    <t>8</t>
  </si>
  <si>
    <t>Potrubí</t>
  </si>
  <si>
    <t>87434</t>
  </si>
  <si>
    <t>POTRUBÍ Z TRUB PLASTOVÝCH ODPADNÍCH DN DO 200MM</t>
  </si>
  <si>
    <t>prostupy drenáží přes dřík opěry</t>
  </si>
  <si>
    <t>2*1,0 = 2,000 [A]</t>
  </si>
  <si>
    <t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</si>
  <si>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9</t>
  </si>
  <si>
    <t>Ostatní konstrukce a práce</t>
  </si>
  <si>
    <t>9117C1</t>
  </si>
  <si>
    <t>SVOD OCEL ZÁBRADEL ÚROVEŇ ZADRŽ H2 - DODÁVKA A MONTÁŽ</t>
  </si>
  <si>
    <t>Zábradelní svodidlo se svislou výplní, vč. kotvení a podlití, vč. PKO, barva dle výběru investora. Vykázáno na délku mostních říms se zaokrouhlením na 0,5 m.</t>
  </si>
  <si>
    <t>15,5+15,50 = 31,000 [A]</t>
  </si>
  <si>
    <t>Položka zahrnuje:
- kompletní dodávku všech dílů certifikovaného ocelového svodidla s předepsanou povrchovou úpravou včetně spojovacích a dilatačních prvků
- montáž a osazení svodidla, včetně kotvení dle zadávací dokumentace, t.j. kotevní desky, případné nivelační hmoty pod kotevní desky, kotvy a spojovací materiál, vrty a zálivku
- přechod na jiný typ svodidla nebo přes mostní závěr  
- ochranu proti bludným proudům a vývody pro jejich měření
Položka nezahrnuje:
- odrazky nebo retroreflexní fólie
Způsob měření:
- vykazuje se délka svodidla v předepsané výšce, délka náběhů se nezapočítává</t>
  </si>
  <si>
    <t>91267</t>
  </si>
  <si>
    <t>ODRAZKY NA SVODIDLA</t>
  </si>
  <si>
    <t>KUS</t>
  </si>
  <si>
    <t>modré odrazky na mostní svodidlo, á 50 m, na dl. 200 m před most</t>
  </si>
  <si>
    <t>2+4+4 = 10,000 [A]</t>
  </si>
  <si>
    <t>Položka zahrnuje:
- kompletní dodávka se všemi pomocnými a doplňujícími pracemi a součástmi
Položka nezahrnuje:
- x</t>
  </si>
  <si>
    <t>91345</t>
  </si>
  <si>
    <t>NIVELAČNÍ ZNAČKY KOVOVÉ</t>
  </si>
  <si>
    <t>Hřebové značky na horním povrchu římsy nad osou opěr, uprostřed rozpětí mostního pole. Čepové značky na spodní stavbě. Vč. osazení.</t>
  </si>
  <si>
    <t>římsy + opěry 2*5+2*2 = 14,000 [A]</t>
  </si>
  <si>
    <t>Položka zahrnuje:
- dodání a osazení nivelační značky včetně nutných zemních prací
- vnitrostaveništní a mimostaveništní dopravu
Položka nezahrnuje:
- x</t>
  </si>
  <si>
    <t>91355</t>
  </si>
  <si>
    <t>EVIDENČNÍ ČÍSLO MOSTU</t>
  </si>
  <si>
    <t>Tabulka evidenčního čísla mostu, vč. sloupku.</t>
  </si>
  <si>
    <t>Položka zahrnuje:
- štítek s evidenčním číslem mostu
- sloupek dopravní značky včetně osazení a nutných zemních prací a zabetonování
Položka nezahrnuje:
- x</t>
  </si>
  <si>
    <t>917223</t>
  </si>
  <si>
    <t>SILNIČNÍ A CHODNÍKOVÉ OBRUBY Z BETONOVÝCH OBRUBNÍKŮ ŠÍŘ 100MM</t>
  </si>
  <si>
    <t>vymezení zpevnění</t>
  </si>
  <si>
    <t>u opěry 1 0,85+2,8+6,0+0,85+2,8+6,6 = 19,900 [A]_x000D_
u opěry 2 0,85+4,5+1,6+6,6+0,85+4,5+1,6+6,6+0,85 = 27,950 [B]_x000D_
Celkové množství = 47,850</t>
  </si>
  <si>
    <t>Položka zahrnuje:
- dodání a pokládku betonových obrubníků o rozměrech předepsaných zadávací dokumentací
- betonové lože i boční betonovou opěrku
Položka nezahrnuje:
- x</t>
  </si>
  <si>
    <t>917224</t>
  </si>
  <si>
    <t>SILNIČNÍ A CHODNÍKOVÉ OBRUBY Z BETONOVÝCH OBRUBNÍKŮ ŠÍŘ 150MM</t>
  </si>
  <si>
    <t>betonové obrubníky 150/250mm podél vozovky</t>
  </si>
  <si>
    <t>2*2,6+2*4,0 = 13,200 [A]</t>
  </si>
  <si>
    <t>919111</t>
  </si>
  <si>
    <t>ŘEZÁNÍ ASFALTOVÉHO KRYTU VOZOVEK TL DO 50MM</t>
  </si>
  <si>
    <t>naříznutí vozovky nad rubem rámu</t>
  </si>
  <si>
    <t>17,5+16,55 = 34,050 [A]</t>
  </si>
  <si>
    <t>Položka zahrnuje:
- řezání vozovkové vrstvy v předepsané tloušťce
- spotřeba vody
Položka nezahrnuje:
- x</t>
  </si>
  <si>
    <t>931327</t>
  </si>
  <si>
    <t>TĚSNĚNÍ DILATAČ SPAR ASF ZÁLIVKOU MODIFIK PRŮŘ DO 1000MM2</t>
  </si>
  <si>
    <t>výplň naříznuté vozovky nad rubem rámu</t>
  </si>
  <si>
    <t>Položka zahrnuje:
- dodávku a osazení předepsaného materiálu
- očištění ploch spáry před úpravou
- očištění okolí spáry po úpravě
Položka nezahrnuje:
- těsnící profil</t>
  </si>
  <si>
    <t>935212</t>
  </si>
  <si>
    <t>PŘÍKOPOVÉ ŽLABY Z BETON TVÁRNIC ŠÍŘ DO 600MM DO BETONU TL 100MM</t>
  </si>
  <si>
    <t>skluzy</t>
  </si>
  <si>
    <t>10,0+14,5 = 24,500 [A]</t>
  </si>
  <si>
    <t>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Položka nezahrnuje:
- x
Způsob měření:
- měří se v metrech běžných délky osy žlabu</t>
  </si>
  <si>
    <t>93639</t>
  </si>
  <si>
    <t>ZAÚSTĚNÍ SKLUZŮ (VČET DLAŽBY Z LOM KAMENE)</t>
  </si>
  <si>
    <t>zaústění skluzu do příkopu dle VL 4 504.82a</t>
  </si>
  <si>
    <t>Položka zahrnuje:
- veškerý materiál, výrobky a polotovary
- mimostaveništní a vnitrostaveništní doprava (rovněž přesuny)
- naložení a složení,případně s uložením
Položka nezahrnuje:
- x</t>
  </si>
  <si>
    <t>121104</t>
  </si>
  <si>
    <t>SEJMUTÍ ORNICE NEBO LESNÍ PŮDY S ODVOZEM DO 5KM</t>
  </si>
  <si>
    <t>540*0,4 = 216,000 [A]</t>
  </si>
  <si>
    <t>Položka zahrnuje:
- sejmutí ornice bez ohledu na tloušťku vrstvy
-  její vodorovnou dopravu
Položka nezahrnuje:
- uložení na trvalou skládku</t>
  </si>
  <si>
    <t>122734</t>
  </si>
  <si>
    <t>ODKOPÁVKY A PROKOPÁVKY OBECNÉ TŘ. I, ODVOZ DO 5KM</t>
  </si>
  <si>
    <t>(3,72*18)+(120*1,2)+(40*1,0) = 250,960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</si>
  <si>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</si>
  <si>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125734</t>
  </si>
  <si>
    <t>VYKOPÁVKY ZE ZEMNÍKŮ A SKLÁDEK TŘ. I, ODVOZ DO 5KM</t>
  </si>
  <si>
    <t>ornice 216 = 216,000 [A]_x000D_
zemina 170,26 = 170,260 [B]_x000D_
Celkové množství = 386,260</t>
  </si>
  <si>
    <t>17110</t>
  </si>
  <si>
    <t>ULOŽENÍ SYPANINY DO NÁSYPŮ SE ZHUTNĚNÍM</t>
  </si>
  <si>
    <t>2,69*30 = 80,700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</si>
  <si>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</si>
  <si>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171105</t>
  </si>
  <si>
    <t>ULOŽENÍ SYPANINY DO NÁSYPŮ SE ZHUTNĚNÍM NA 102% PS</t>
  </si>
  <si>
    <t>170,26 = 170,260 [A]</t>
  </si>
  <si>
    <t>ornice 216 = 216,000 [A]_x000D_
zemina 250,69-80,7 = 169,990 [B]_x000D_
Celkové množství = 385,990</t>
  </si>
  <si>
    <t>17310</t>
  </si>
  <si>
    <t>ZEMNÍ KRAJNICE A DOSYPÁVKY SE ZHUTNĚNÍM</t>
  </si>
  <si>
    <t>z vhodné zeminy 0,3*2*74,3 = 44,580 [A]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</si>
  <si>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</si>
  <si>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18110</t>
  </si>
  <si>
    <t>ÚPRAVA PLÁNĚ SE ZHUTNĚNÍM V HORNINĚ TŘ. I</t>
  </si>
  <si>
    <t>94,3*4 = 377,200 [A]</t>
  </si>
  <si>
    <t>Položka zahrnuje:
- úpravu pláně včetně vyrovnání výškových rozdílů. Míru zhutnění určuje projekt.
Položka nezahrnuje:
- x</t>
  </si>
  <si>
    <t>18222</t>
  </si>
  <si>
    <t>ROZPROSTŘENÍ ORNICE VE SVAHU V TL DO 0,15M</t>
  </si>
  <si>
    <t>1440 = 1440,000 [A]</t>
  </si>
  <si>
    <t>Položka zahrnuje:
- nutné přemístění ornice z dočasných skládek vzdálených do 50m
- rozprostření ornice v předepsané tloušťce ve svahu přes 1:5
Položka nezahrnuje:
- x</t>
  </si>
  <si>
    <t>18242</t>
  </si>
  <si>
    <t>ZALOŽENÍ TRÁVNÍKU HYDROOSEVEM NA ORNICI</t>
  </si>
  <si>
    <t>126 = 126,000 [A]</t>
  </si>
  <si>
    <t>Položka zahrnuje:
- dodání předepsané travní směsi, hydroosev na ornici, zalévání, první pokosení, to vše bez ohledu na sklon terénu
Položka nezahrnuje:
- x</t>
  </si>
  <si>
    <t>podkladní beton 1,56 = 1,560 [A]</t>
  </si>
  <si>
    <t>podklad pod dlažbu tl. 100mm 0,1*(4,8+0,9+5,6+2,4+6,3+5,2+3,6) = 2,880 [A]</t>
  </si>
  <si>
    <t>451314</t>
  </si>
  <si>
    <t>PODKLADNÍ A VÝPLŇOVÉ VRSTVY Z PROSTÉHO BETONU C25/30</t>
  </si>
  <si>
    <t>deska z betonu C25/30 tl.100m 20*2*0,5*0,1 = 2,000 [A]</t>
  </si>
  <si>
    <t>45152</t>
  </si>
  <si>
    <t>PODKLADNÍ A VÝPLŇOVÉ VRSTVY Z KAMENIVA DRCENÉHO</t>
  </si>
  <si>
    <t>výplň ŠD fr 16/32 0,3*20*2 = 12,000 [A]</t>
  </si>
  <si>
    <t>45157</t>
  </si>
  <si>
    <t>PODKLADNÍ A VÝPLŇOVÉ VRSTVY Z KAMENIVA TĚŽENÉHO</t>
  </si>
  <si>
    <t>podkald ze ŠP tl. 0,1m 15,6*1*0,1 = 1,560 [A]</t>
  </si>
  <si>
    <t>0,3*(4,8+0,9+5,6+2,4+6,3+5,2+3,6) = 8,640 [A]</t>
  </si>
  <si>
    <t>467314</t>
  </si>
  <si>
    <t>STUPNĚ A PRAHY VODNÍCH KORYT Z PROSTÉHO BETONU C25/30</t>
  </si>
  <si>
    <t>(0,3*0,6*(2,8+1,8+2,6+2+3+1,2)) = 2,412 [A]_x000D_
 0,3*0,9*(4+3,4+5,2+1,8) = 3,888 [B]_x000D_
Celkové množství = 6,300</t>
  </si>
  <si>
    <t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
Položka nezahrnuje:
- x</t>
  </si>
  <si>
    <t>56333</t>
  </si>
  <si>
    <t>VOZOVKOVÉ VRSTVY ZE ŠTĚRKODRTI TL. DO 150MM</t>
  </si>
  <si>
    <t>ŠD v tl. 150 fr 0/63 377,2*2 = 754,400 [A]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</si>
  <si>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</si>
  <si>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56973</t>
  </si>
  <si>
    <t>ZPEVNĚNÍ KRAJNIC ZE ŠTĚRKORDTI NEBO RECYKLOVANÉHO MATERIÁLU TL. DO 150MM</t>
  </si>
  <si>
    <t>ŠD fr 0/32 (94,3-20)*2*0,5 = 74,300 [A]</t>
  </si>
  <si>
    <t>Položka zahrnuje:
- dodání materiálu (ŠD/R-mat) v požadované kvalitě
- očištění podkladu
- uložení materiálu dle předepsaného technologického předpisu, zhutnění vrstvy v předepsané tloušťce
- zřízení vrstvy bez rozlišení šířky, pokládání vrstvy po etapách, včetně pracovních spar a spojů
- úpravu napojení, ukončení 
Položka nezahrnuje:
- postřiky, nátěry</t>
  </si>
  <si>
    <t>572123</t>
  </si>
  <si>
    <t>INFILTRAČNÍ POSTŘIK Z EMULZE DO 1,0KG/M2</t>
  </si>
  <si>
    <t>s podrc kamenivem fr 2/4 377,2 = 377,200 [A]</t>
  </si>
  <si>
    <t>0,35kg/m2 330,05 = 330,050 [A]</t>
  </si>
  <si>
    <t>574A34</t>
  </si>
  <si>
    <t>ASFALTOVÝ BETON PRO OBRUSNÉ VRSTVY ACO 11+ TL. 40MM</t>
  </si>
  <si>
    <t>(94,3*3)+10 = 292,900 [A]</t>
  </si>
  <si>
    <t>574E46</t>
  </si>
  <si>
    <t>ASFALTOVÝ BETON PRO PODKLADNÍ VRSTVY ACP 16+, 16S TL. 50MM</t>
  </si>
  <si>
    <t>94,3*3,5 = 330,050 [A]</t>
  </si>
  <si>
    <t>899522</t>
  </si>
  <si>
    <t>OBETONOVÁNÍ POTRUBÍ Z PROSTÉHO BETONU DO C12/15</t>
  </si>
  <si>
    <t>14*1,2*0,15 = 2,520 [A]</t>
  </si>
  <si>
    <t>Položka zahrnuje:
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
Položka nezahrnuje:
- x</t>
  </si>
  <si>
    <t>914121</t>
  </si>
  <si>
    <t>DOPRAVNÍ ZNAČKY ZÁKLADNÍ VELIKOSTI OCELOVÉ FÓLIE TŘ 1 - DODÁVKA A MONTÁŽ</t>
  </si>
  <si>
    <t>C9a 2 = 2,000 [A]_x000D_
C9b 2 = 2,000 [B]_x000D_
Celkové množství = 4,000</t>
  </si>
  <si>
    <t>Položka zahrnuje:
- dodávku a montáž značek v požadovaném provedení
Položka nezahrnuje:
- x</t>
  </si>
  <si>
    <t>914941</t>
  </si>
  <si>
    <t>SLOUPKY A STOJKY DOPRAVNÍCH ZNAČEK Z HLINÍK TRUBEK DO PATKY - DODÁVKA A MONTÁŽ</t>
  </si>
  <si>
    <t>4 = 4,000 [A]</t>
  </si>
  <si>
    <t>Položka zahrnuje:
- sloupky
- upevňovací zařízení
- osazení (betonová patka, zemní práce)
Položka nezahrnuje:
- x</t>
  </si>
  <si>
    <t>100/25/8 40 = 40,000 [A]</t>
  </si>
  <si>
    <t>9183D2</t>
  </si>
  <si>
    <t>PROPUSTY Z TRUB DN 600MM ŽELEZOBETONOVÝCH</t>
  </si>
  <si>
    <t>trouby k protlačování 7,7+7,9 = 15,600 [A]</t>
  </si>
  <si>
    <t>Položka zahrnuje:
- dodání a položení potrubí z trub z dokumentací předepsaného materiálu a předepsaného průměru
- případné úpravy trub (zkrácení, šikmé seříznutí)
Položka nezahrnuje:
- podkladní vrstvy a obetonování</t>
  </si>
  <si>
    <t>do lože z bet. C20/25 18*0,5 = 9,000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</si>
</sst>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4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</cellXfs>
  <cellStyles count="9">
    <cellStyle name="NadpisRekapitulaceSoupisPraciStyle" xfId="2"/>
    <cellStyle name="NadpisStrukturyStyle" xfId="6"/>
    <cellStyle name="NadpisySloupcuStyle" xfId="4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6" t="s">
        <v>2</v>
      </c>
      <c r="C2" s="3"/>
      <c r="D2" s="3"/>
      <c r="E2" s="3"/>
    </row>
    <row r="3" spans="1:5" x14ac:dyDescent="0.25">
      <c r="A3" s="3"/>
      <c r="B3" s="47"/>
      <c r="C3" s="3"/>
      <c r="D3" s="3"/>
      <c r="E3" s="3"/>
    </row>
    <row r="4" spans="1:5" x14ac:dyDescent="0.25">
      <c r="A4" s="3"/>
      <c r="B4" s="46" t="s">
        <v>3</v>
      </c>
      <c r="C4" s="47"/>
      <c r="D4" s="47"/>
      <c r="E4" s="47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4</v>
      </c>
      <c r="C6" s="5">
        <f>SUM(C10:C11)</f>
        <v>0</v>
      </c>
      <c r="D6" s="3"/>
      <c r="E6" s="3"/>
    </row>
    <row r="7" spans="1:5" x14ac:dyDescent="0.25">
      <c r="A7" s="3"/>
      <c r="B7" s="4" t="s">
        <v>5</v>
      </c>
      <c r="C7" s="5">
        <f>SUM(E10:E11)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ht="25.5" x14ac:dyDescent="0.25">
      <c r="A10" s="7" t="s">
        <v>11</v>
      </c>
      <c r="B10" s="7" t="s">
        <v>12</v>
      </c>
      <c r="C10" s="8">
        <f>'ZS.2SO 209'!I3</f>
        <v>0</v>
      </c>
      <c r="D10" s="8">
        <f>SUMIFS('ZS.2SO 209'!O:O,'ZS.2SO 209'!A:A,"P")</f>
        <v>0</v>
      </c>
      <c r="E10" s="8">
        <f>C10+D10</f>
        <v>0</v>
      </c>
    </row>
    <row r="11" spans="1:5" x14ac:dyDescent="0.25">
      <c r="A11" s="7" t="s">
        <v>13</v>
      </c>
      <c r="B11" s="7" t="s">
        <v>14</v>
      </c>
      <c r="C11" s="8">
        <f>ZS.2SO154.2!I3</f>
        <v>0</v>
      </c>
      <c r="D11" s="8">
        <f>SUMIFS(ZS.2SO154.2!O:O,ZS.2SO154.2!A:A,"P")</f>
        <v>0</v>
      </c>
      <c r="E11" s="8">
        <f>C11+D11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9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15</v>
      </c>
      <c r="F2" s="14"/>
      <c r="G2" s="14"/>
      <c r="H2" s="14"/>
      <c r="I2" s="14"/>
      <c r="J2" s="16"/>
    </row>
    <row r="3" spans="1:16" x14ac:dyDescent="0.25">
      <c r="A3" s="3" t="s">
        <v>16</v>
      </c>
      <c r="B3" s="17" t="s">
        <v>17</v>
      </c>
      <c r="C3" s="48" t="s">
        <v>18</v>
      </c>
      <c r="D3" s="49"/>
      <c r="E3" s="18" t="s">
        <v>19</v>
      </c>
      <c r="F3" s="14"/>
      <c r="G3" s="14"/>
      <c r="H3" s="19" t="s">
        <v>11</v>
      </c>
      <c r="I3" s="20">
        <f>SUMIFS(I9:I199,A9:A199,"SD")</f>
        <v>0</v>
      </c>
      <c r="J3" s="16"/>
      <c r="O3">
        <v>0</v>
      </c>
      <c r="P3">
        <v>2</v>
      </c>
    </row>
    <row r="4" spans="1:16" x14ac:dyDescent="0.25">
      <c r="A4" s="3" t="s">
        <v>20</v>
      </c>
      <c r="B4" s="17" t="s">
        <v>21</v>
      </c>
      <c r="C4" s="48" t="s">
        <v>22</v>
      </c>
      <c r="D4" s="49"/>
      <c r="E4" s="18" t="s">
        <v>23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3" t="s">
        <v>24</v>
      </c>
      <c r="B5" s="17" t="s">
        <v>25</v>
      </c>
      <c r="C5" s="48" t="s">
        <v>11</v>
      </c>
      <c r="D5" s="49"/>
      <c r="E5" s="18" t="s">
        <v>12</v>
      </c>
      <c r="F5" s="14"/>
      <c r="G5" s="14"/>
      <c r="H5" s="14"/>
      <c r="I5" s="14"/>
      <c r="J5" s="16"/>
      <c r="O5">
        <v>0.21</v>
      </c>
    </row>
    <row r="6" spans="1:16" x14ac:dyDescent="0.25">
      <c r="A6" s="50" t="s">
        <v>26</v>
      </c>
      <c r="B6" s="51" t="s">
        <v>27</v>
      </c>
      <c r="C6" s="52" t="s">
        <v>28</v>
      </c>
      <c r="D6" s="52" t="s">
        <v>29</v>
      </c>
      <c r="E6" s="52" t="s">
        <v>30</v>
      </c>
      <c r="F6" s="52" t="s">
        <v>31</v>
      </c>
      <c r="G6" s="52" t="s">
        <v>32</v>
      </c>
      <c r="H6" s="52" t="s">
        <v>33</v>
      </c>
      <c r="I6" s="52"/>
      <c r="J6" s="53" t="s">
        <v>34</v>
      </c>
    </row>
    <row r="7" spans="1:16" x14ac:dyDescent="0.25">
      <c r="A7" s="50"/>
      <c r="B7" s="51"/>
      <c r="C7" s="52"/>
      <c r="D7" s="52"/>
      <c r="E7" s="52"/>
      <c r="F7" s="52"/>
      <c r="G7" s="52"/>
      <c r="H7" s="6" t="s">
        <v>35</v>
      </c>
      <c r="I7" s="6" t="s">
        <v>36</v>
      </c>
      <c r="J7" s="53"/>
    </row>
    <row r="8" spans="1:16" x14ac:dyDescent="0.25">
      <c r="A8" s="23">
        <v>0</v>
      </c>
      <c r="B8" s="21">
        <v>1</v>
      </c>
      <c r="C8" s="24">
        <v>2</v>
      </c>
      <c r="D8" s="6">
        <v>3</v>
      </c>
      <c r="E8" s="24">
        <v>4</v>
      </c>
      <c r="F8" s="6">
        <v>5</v>
      </c>
      <c r="G8" s="6">
        <v>6</v>
      </c>
      <c r="H8" s="6">
        <v>7</v>
      </c>
      <c r="I8" s="24">
        <v>8</v>
      </c>
      <c r="J8" s="22">
        <v>9</v>
      </c>
    </row>
    <row r="9" spans="1:16" x14ac:dyDescent="0.25">
      <c r="A9" s="25" t="s">
        <v>37</v>
      </c>
      <c r="B9" s="26"/>
      <c r="C9" s="27" t="s">
        <v>38</v>
      </c>
      <c r="D9" s="28"/>
      <c r="E9" s="25" t="s">
        <v>39</v>
      </c>
      <c r="F9" s="28"/>
      <c r="G9" s="28"/>
      <c r="H9" s="28"/>
      <c r="I9" s="29">
        <f>SUMIFS(I10:I13,A10:A13,"P")</f>
        <v>0</v>
      </c>
      <c r="J9" s="30"/>
    </row>
    <row r="10" spans="1:16" x14ac:dyDescent="0.25">
      <c r="A10" s="31" t="s">
        <v>40</v>
      </c>
      <c r="B10" s="31">
        <v>1</v>
      </c>
      <c r="C10" s="32" t="s">
        <v>41</v>
      </c>
      <c r="D10" s="31" t="s">
        <v>42</v>
      </c>
      <c r="E10" s="33" t="s">
        <v>43</v>
      </c>
      <c r="F10" s="34" t="s">
        <v>44</v>
      </c>
      <c r="G10" s="35">
        <v>460.02199999999999</v>
      </c>
      <c r="H10" s="36">
        <v>0</v>
      </c>
      <c r="I10" s="36">
        <f>ROUND(G10*H10,P4)</f>
        <v>0</v>
      </c>
      <c r="J10" s="34" t="s">
        <v>45</v>
      </c>
      <c r="O10" s="37">
        <f>I10*0.21</f>
        <v>0</v>
      </c>
      <c r="P10">
        <v>3</v>
      </c>
    </row>
    <row r="11" spans="1:16" x14ac:dyDescent="0.25">
      <c r="A11" s="31" t="s">
        <v>46</v>
      </c>
      <c r="B11" s="38"/>
      <c r="C11" s="39"/>
      <c r="D11" s="39"/>
      <c r="E11" s="40" t="s">
        <v>42</v>
      </c>
      <c r="F11" s="39"/>
      <c r="G11" s="39"/>
      <c r="H11" s="39"/>
      <c r="I11" s="39"/>
      <c r="J11" s="41"/>
    </row>
    <row r="12" spans="1:16" x14ac:dyDescent="0.25">
      <c r="A12" s="31" t="s">
        <v>47</v>
      </c>
      <c r="B12" s="38"/>
      <c r="C12" s="39"/>
      <c r="D12" s="39"/>
      <c r="E12" s="42" t="s">
        <v>48</v>
      </c>
      <c r="F12" s="39"/>
      <c r="G12" s="39"/>
      <c r="H12" s="39"/>
      <c r="I12" s="39"/>
      <c r="J12" s="41"/>
    </row>
    <row r="13" spans="1:16" ht="75" x14ac:dyDescent="0.25">
      <c r="A13" s="31" t="s">
        <v>49</v>
      </c>
      <c r="B13" s="38"/>
      <c r="C13" s="39"/>
      <c r="D13" s="39"/>
      <c r="E13" s="33" t="s">
        <v>50</v>
      </c>
      <c r="F13" s="39"/>
      <c r="G13" s="39"/>
      <c r="H13" s="39"/>
      <c r="I13" s="39"/>
      <c r="J13" s="41"/>
    </row>
    <row r="14" spans="1:16" x14ac:dyDescent="0.25">
      <c r="A14" s="25" t="s">
        <v>37</v>
      </c>
      <c r="B14" s="26"/>
      <c r="C14" s="27" t="s">
        <v>51</v>
      </c>
      <c r="D14" s="28"/>
      <c r="E14" s="25" t="s">
        <v>52</v>
      </c>
      <c r="F14" s="28"/>
      <c r="G14" s="28"/>
      <c r="H14" s="28"/>
      <c r="I14" s="29">
        <f>SUMIFS(I15:I34,A15:A34,"P")</f>
        <v>0</v>
      </c>
      <c r="J14" s="30"/>
    </row>
    <row r="15" spans="1:16" x14ac:dyDescent="0.25">
      <c r="A15" s="31" t="s">
        <v>40</v>
      </c>
      <c r="B15" s="31">
        <v>2</v>
      </c>
      <c r="C15" s="32" t="s">
        <v>53</v>
      </c>
      <c r="D15" s="31" t="s">
        <v>42</v>
      </c>
      <c r="E15" s="33" t="s">
        <v>54</v>
      </c>
      <c r="F15" s="34" t="s">
        <v>44</v>
      </c>
      <c r="G15" s="35">
        <v>213.947</v>
      </c>
      <c r="H15" s="36">
        <v>0</v>
      </c>
      <c r="I15" s="36">
        <f>ROUND(G15*H15,P4)</f>
        <v>0</v>
      </c>
      <c r="J15" s="34" t="s">
        <v>45</v>
      </c>
      <c r="O15" s="37">
        <f>I15*0.21</f>
        <v>0</v>
      </c>
      <c r="P15">
        <v>3</v>
      </c>
    </row>
    <row r="16" spans="1:16" x14ac:dyDescent="0.25">
      <c r="A16" s="31" t="s">
        <v>46</v>
      </c>
      <c r="B16" s="38"/>
      <c r="C16" s="39"/>
      <c r="D16" s="39"/>
      <c r="E16" s="40" t="s">
        <v>42</v>
      </c>
      <c r="F16" s="39"/>
      <c r="G16" s="39"/>
      <c r="H16" s="39"/>
      <c r="I16" s="39"/>
      <c r="J16" s="41"/>
    </row>
    <row r="17" spans="1:16" x14ac:dyDescent="0.25">
      <c r="A17" s="31" t="s">
        <v>47</v>
      </c>
      <c r="B17" s="38"/>
      <c r="C17" s="39"/>
      <c r="D17" s="39"/>
      <c r="E17" s="42" t="s">
        <v>55</v>
      </c>
      <c r="F17" s="39"/>
      <c r="G17" s="39"/>
      <c r="H17" s="39"/>
      <c r="I17" s="39"/>
      <c r="J17" s="41"/>
    </row>
    <row r="18" spans="1:16" ht="409.5" x14ac:dyDescent="0.25">
      <c r="A18" s="31" t="s">
        <v>49</v>
      </c>
      <c r="B18" s="38"/>
      <c r="C18" s="39"/>
      <c r="D18" s="39"/>
      <c r="E18" s="33" t="s">
        <v>56</v>
      </c>
      <c r="F18" s="39"/>
      <c r="G18" s="39"/>
      <c r="H18" s="39"/>
      <c r="I18" s="39"/>
      <c r="J18" s="41"/>
    </row>
    <row r="19" spans="1:16" x14ac:dyDescent="0.25">
      <c r="A19" s="31" t="s">
        <v>40</v>
      </c>
      <c r="B19" s="31">
        <v>3</v>
      </c>
      <c r="C19" s="32" t="s">
        <v>57</v>
      </c>
      <c r="D19" s="31" t="s">
        <v>42</v>
      </c>
      <c r="E19" s="33" t="s">
        <v>58</v>
      </c>
      <c r="F19" s="34" t="s">
        <v>44</v>
      </c>
      <c r="G19" s="35">
        <v>460.02199999999999</v>
      </c>
      <c r="H19" s="36">
        <v>0</v>
      </c>
      <c r="I19" s="36">
        <f>ROUND(G19*H19,P4)</f>
        <v>0</v>
      </c>
      <c r="J19" s="34" t="s">
        <v>45</v>
      </c>
      <c r="O19" s="37">
        <f>I19*0.21</f>
        <v>0</v>
      </c>
      <c r="P19">
        <v>3</v>
      </c>
    </row>
    <row r="20" spans="1:16" x14ac:dyDescent="0.25">
      <c r="A20" s="31" t="s">
        <v>46</v>
      </c>
      <c r="B20" s="38"/>
      <c r="C20" s="39"/>
      <c r="D20" s="39"/>
      <c r="E20" s="33" t="s">
        <v>59</v>
      </c>
      <c r="F20" s="39"/>
      <c r="G20" s="39"/>
      <c r="H20" s="39"/>
      <c r="I20" s="39"/>
      <c r="J20" s="41"/>
    </row>
    <row r="21" spans="1:16" x14ac:dyDescent="0.25">
      <c r="A21" s="31" t="s">
        <v>47</v>
      </c>
      <c r="B21" s="38"/>
      <c r="C21" s="39"/>
      <c r="D21" s="39"/>
      <c r="E21" s="42" t="s">
        <v>60</v>
      </c>
      <c r="F21" s="39"/>
      <c r="G21" s="39"/>
      <c r="H21" s="39"/>
      <c r="I21" s="39"/>
      <c r="J21" s="41"/>
    </row>
    <row r="22" spans="1:16" ht="409.5" x14ac:dyDescent="0.25">
      <c r="A22" s="31" t="s">
        <v>49</v>
      </c>
      <c r="B22" s="38"/>
      <c r="C22" s="39"/>
      <c r="D22" s="39"/>
      <c r="E22" s="33" t="s">
        <v>61</v>
      </c>
      <c r="F22" s="39"/>
      <c r="G22" s="39"/>
      <c r="H22" s="39"/>
      <c r="I22" s="39"/>
      <c r="J22" s="41"/>
    </row>
    <row r="23" spans="1:16" x14ac:dyDescent="0.25">
      <c r="A23" s="31" t="s">
        <v>40</v>
      </c>
      <c r="B23" s="31">
        <v>4</v>
      </c>
      <c r="C23" s="32" t="s">
        <v>62</v>
      </c>
      <c r="D23" s="31" t="s">
        <v>42</v>
      </c>
      <c r="E23" s="33" t="s">
        <v>63</v>
      </c>
      <c r="F23" s="34" t="s">
        <v>44</v>
      </c>
      <c r="G23" s="35">
        <v>460.02199999999999</v>
      </c>
      <c r="H23" s="36">
        <v>0</v>
      </c>
      <c r="I23" s="36">
        <f>ROUND(G23*H23,P4)</f>
        <v>0</v>
      </c>
      <c r="J23" s="34" t="s">
        <v>45</v>
      </c>
      <c r="O23" s="37">
        <f>I23*0.21</f>
        <v>0</v>
      </c>
      <c r="P23">
        <v>3</v>
      </c>
    </row>
    <row r="24" spans="1:16" x14ac:dyDescent="0.25">
      <c r="A24" s="31" t="s">
        <v>46</v>
      </c>
      <c r="B24" s="38"/>
      <c r="C24" s="39"/>
      <c r="D24" s="39"/>
      <c r="E24" s="33" t="s">
        <v>64</v>
      </c>
      <c r="F24" s="39"/>
      <c r="G24" s="39"/>
      <c r="H24" s="39"/>
      <c r="I24" s="39"/>
      <c r="J24" s="41"/>
    </row>
    <row r="25" spans="1:16" x14ac:dyDescent="0.25">
      <c r="A25" s="31" t="s">
        <v>47</v>
      </c>
      <c r="B25" s="38"/>
      <c r="C25" s="39"/>
      <c r="D25" s="39"/>
      <c r="E25" s="42" t="s">
        <v>65</v>
      </c>
      <c r="F25" s="39"/>
      <c r="G25" s="39"/>
      <c r="H25" s="39"/>
      <c r="I25" s="39"/>
      <c r="J25" s="41"/>
    </row>
    <row r="26" spans="1:16" ht="285" x14ac:dyDescent="0.25">
      <c r="A26" s="31" t="s">
        <v>49</v>
      </c>
      <c r="B26" s="38"/>
      <c r="C26" s="39"/>
      <c r="D26" s="39"/>
      <c r="E26" s="33" t="s">
        <v>66</v>
      </c>
      <c r="F26" s="39"/>
      <c r="G26" s="39"/>
      <c r="H26" s="39"/>
      <c r="I26" s="39"/>
      <c r="J26" s="41"/>
    </row>
    <row r="27" spans="1:16" x14ac:dyDescent="0.25">
      <c r="A27" s="31" t="s">
        <v>40</v>
      </c>
      <c r="B27" s="31">
        <v>5</v>
      </c>
      <c r="C27" s="32" t="s">
        <v>67</v>
      </c>
      <c r="D27" s="31" t="s">
        <v>42</v>
      </c>
      <c r="E27" s="33" t="s">
        <v>68</v>
      </c>
      <c r="F27" s="34" t="s">
        <v>44</v>
      </c>
      <c r="G27" s="35">
        <v>213.947</v>
      </c>
      <c r="H27" s="36">
        <v>0</v>
      </c>
      <c r="I27" s="36">
        <f>ROUND(G27*H27,P4)</f>
        <v>0</v>
      </c>
      <c r="J27" s="34" t="s">
        <v>45</v>
      </c>
      <c r="O27" s="37">
        <f>I27*0.21</f>
        <v>0</v>
      </c>
      <c r="P27">
        <v>3</v>
      </c>
    </row>
    <row r="28" spans="1:16" x14ac:dyDescent="0.25">
      <c r="A28" s="31" t="s">
        <v>46</v>
      </c>
      <c r="B28" s="38"/>
      <c r="C28" s="39"/>
      <c r="D28" s="39"/>
      <c r="E28" s="33" t="s">
        <v>69</v>
      </c>
      <c r="F28" s="39"/>
      <c r="G28" s="39"/>
      <c r="H28" s="39"/>
      <c r="I28" s="39"/>
      <c r="J28" s="41"/>
    </row>
    <row r="29" spans="1:16" ht="120" x14ac:dyDescent="0.25">
      <c r="A29" s="31" t="s">
        <v>47</v>
      </c>
      <c r="B29" s="38"/>
      <c r="C29" s="39"/>
      <c r="D29" s="39"/>
      <c r="E29" s="42" t="s">
        <v>70</v>
      </c>
      <c r="F29" s="39"/>
      <c r="G29" s="39"/>
      <c r="H29" s="39"/>
      <c r="I29" s="39"/>
      <c r="J29" s="41"/>
    </row>
    <row r="30" spans="1:16" ht="360" x14ac:dyDescent="0.25">
      <c r="A30" s="31" t="s">
        <v>49</v>
      </c>
      <c r="B30" s="38"/>
      <c r="C30" s="39"/>
      <c r="D30" s="39"/>
      <c r="E30" s="33" t="s">
        <v>71</v>
      </c>
      <c r="F30" s="39"/>
      <c r="G30" s="39"/>
      <c r="H30" s="39"/>
      <c r="I30" s="39"/>
      <c r="J30" s="41"/>
    </row>
    <row r="31" spans="1:16" x14ac:dyDescent="0.25">
      <c r="A31" s="31" t="s">
        <v>40</v>
      </c>
      <c r="B31" s="31">
        <v>6</v>
      </c>
      <c r="C31" s="32" t="s">
        <v>72</v>
      </c>
      <c r="D31" s="31" t="s">
        <v>42</v>
      </c>
      <c r="E31" s="33" t="s">
        <v>73</v>
      </c>
      <c r="F31" s="34" t="s">
        <v>44</v>
      </c>
      <c r="G31" s="35">
        <v>316.74799999999999</v>
      </c>
      <c r="H31" s="36">
        <v>0</v>
      </c>
      <c r="I31" s="36">
        <f>ROUND(G31*H31,P4)</f>
        <v>0</v>
      </c>
      <c r="J31" s="34" t="s">
        <v>45</v>
      </c>
      <c r="O31" s="37">
        <f>I31*0.21</f>
        <v>0</v>
      </c>
      <c r="P31">
        <v>3</v>
      </c>
    </row>
    <row r="32" spans="1:16" x14ac:dyDescent="0.25">
      <c r="A32" s="31" t="s">
        <v>46</v>
      </c>
      <c r="B32" s="38"/>
      <c r="C32" s="39"/>
      <c r="D32" s="39"/>
      <c r="E32" s="33" t="s">
        <v>74</v>
      </c>
      <c r="F32" s="39"/>
      <c r="G32" s="39"/>
      <c r="H32" s="39"/>
      <c r="I32" s="39"/>
      <c r="J32" s="41"/>
    </row>
    <row r="33" spans="1:16" ht="45" x14ac:dyDescent="0.25">
      <c r="A33" s="31" t="s">
        <v>47</v>
      </c>
      <c r="B33" s="38"/>
      <c r="C33" s="39"/>
      <c r="D33" s="39"/>
      <c r="E33" s="42" t="s">
        <v>75</v>
      </c>
      <c r="F33" s="39"/>
      <c r="G33" s="39"/>
      <c r="H33" s="39"/>
      <c r="I33" s="39"/>
      <c r="J33" s="41"/>
    </row>
    <row r="34" spans="1:16" ht="409.5" x14ac:dyDescent="0.25">
      <c r="A34" s="31" t="s">
        <v>49</v>
      </c>
      <c r="B34" s="38"/>
      <c r="C34" s="39"/>
      <c r="D34" s="39"/>
      <c r="E34" s="33" t="s">
        <v>76</v>
      </c>
      <c r="F34" s="39"/>
      <c r="G34" s="39"/>
      <c r="H34" s="39"/>
      <c r="I34" s="39"/>
      <c r="J34" s="41"/>
    </row>
    <row r="35" spans="1:16" x14ac:dyDescent="0.25">
      <c r="A35" s="25" t="s">
        <v>37</v>
      </c>
      <c r="B35" s="26"/>
      <c r="C35" s="27" t="s">
        <v>77</v>
      </c>
      <c r="D35" s="28"/>
      <c r="E35" s="25" t="s">
        <v>78</v>
      </c>
      <c r="F35" s="28"/>
      <c r="G35" s="28"/>
      <c r="H35" s="28"/>
      <c r="I35" s="29">
        <f>SUMIFS(I36:I59,A36:A59,"P")</f>
        <v>0</v>
      </c>
      <c r="J35" s="30"/>
    </row>
    <row r="36" spans="1:16" x14ac:dyDescent="0.25">
      <c r="A36" s="31" t="s">
        <v>40</v>
      </c>
      <c r="B36" s="31">
        <v>7</v>
      </c>
      <c r="C36" s="32" t="s">
        <v>79</v>
      </c>
      <c r="D36" s="31" t="s">
        <v>42</v>
      </c>
      <c r="E36" s="33" t="s">
        <v>80</v>
      </c>
      <c r="F36" s="34" t="s">
        <v>81</v>
      </c>
      <c r="G36" s="35">
        <v>34.1</v>
      </c>
      <c r="H36" s="36">
        <v>0</v>
      </c>
      <c r="I36" s="36">
        <f>ROUND(G36*H36,P4)</f>
        <v>0</v>
      </c>
      <c r="J36" s="34" t="s">
        <v>45</v>
      </c>
      <c r="O36" s="37">
        <f>I36*0.21</f>
        <v>0</v>
      </c>
      <c r="P36">
        <v>3</v>
      </c>
    </row>
    <row r="37" spans="1:16" ht="30" x14ac:dyDescent="0.25">
      <c r="A37" s="31" t="s">
        <v>46</v>
      </c>
      <c r="B37" s="38"/>
      <c r="C37" s="39"/>
      <c r="D37" s="39"/>
      <c r="E37" s="33" t="s">
        <v>82</v>
      </c>
      <c r="F37" s="39"/>
      <c r="G37" s="39"/>
      <c r="H37" s="39"/>
      <c r="I37" s="39"/>
      <c r="J37" s="41"/>
    </row>
    <row r="38" spans="1:16" x14ac:dyDescent="0.25">
      <c r="A38" s="31" t="s">
        <v>47</v>
      </c>
      <c r="B38" s="38"/>
      <c r="C38" s="39"/>
      <c r="D38" s="39"/>
      <c r="E38" s="42" t="s">
        <v>83</v>
      </c>
      <c r="F38" s="39"/>
      <c r="G38" s="39"/>
      <c r="H38" s="39"/>
      <c r="I38" s="39"/>
      <c r="J38" s="41"/>
    </row>
    <row r="39" spans="1:16" ht="225" x14ac:dyDescent="0.25">
      <c r="A39" s="31" t="s">
        <v>49</v>
      </c>
      <c r="B39" s="38"/>
      <c r="C39" s="39"/>
      <c r="D39" s="39"/>
      <c r="E39" s="33" t="s">
        <v>84</v>
      </c>
      <c r="F39" s="39"/>
      <c r="G39" s="39"/>
      <c r="H39" s="39"/>
      <c r="I39" s="39"/>
      <c r="J39" s="41"/>
    </row>
    <row r="40" spans="1:16" x14ac:dyDescent="0.25">
      <c r="A40" s="31" t="s">
        <v>40</v>
      </c>
      <c r="B40" s="31">
        <v>8</v>
      </c>
      <c r="C40" s="32" t="s">
        <v>85</v>
      </c>
      <c r="D40" s="31" t="s">
        <v>42</v>
      </c>
      <c r="E40" s="33" t="s">
        <v>86</v>
      </c>
      <c r="F40" s="34" t="s">
        <v>44</v>
      </c>
      <c r="G40" s="35">
        <v>7.9000000000000001E-2</v>
      </c>
      <c r="H40" s="36">
        <v>0</v>
      </c>
      <c r="I40" s="36">
        <f>ROUND(G40*H40,P4)</f>
        <v>0</v>
      </c>
      <c r="J40" s="34" t="s">
        <v>45</v>
      </c>
      <c r="O40" s="37">
        <f>I40*0.21</f>
        <v>0</v>
      </c>
      <c r="P40">
        <v>3</v>
      </c>
    </row>
    <row r="41" spans="1:16" x14ac:dyDescent="0.25">
      <c r="A41" s="31" t="s">
        <v>46</v>
      </c>
      <c r="B41" s="38"/>
      <c r="C41" s="39"/>
      <c r="D41" s="39"/>
      <c r="E41" s="33" t="s">
        <v>87</v>
      </c>
      <c r="F41" s="39"/>
      <c r="G41" s="39"/>
      <c r="H41" s="39"/>
      <c r="I41" s="39"/>
      <c r="J41" s="41"/>
    </row>
    <row r="42" spans="1:16" x14ac:dyDescent="0.25">
      <c r="A42" s="31" t="s">
        <v>47</v>
      </c>
      <c r="B42" s="38"/>
      <c r="C42" s="39"/>
      <c r="D42" s="39"/>
      <c r="E42" s="42" t="s">
        <v>88</v>
      </c>
      <c r="F42" s="39"/>
      <c r="G42" s="39"/>
      <c r="H42" s="39"/>
      <c r="I42" s="39"/>
      <c r="J42" s="41"/>
    </row>
    <row r="43" spans="1:16" ht="105" x14ac:dyDescent="0.25">
      <c r="A43" s="31" t="s">
        <v>49</v>
      </c>
      <c r="B43" s="38"/>
      <c r="C43" s="39"/>
      <c r="D43" s="39"/>
      <c r="E43" s="33" t="s">
        <v>89</v>
      </c>
      <c r="F43" s="39"/>
      <c r="G43" s="39"/>
      <c r="H43" s="39"/>
      <c r="I43" s="39"/>
      <c r="J43" s="41"/>
    </row>
    <row r="44" spans="1:16" x14ac:dyDescent="0.25">
      <c r="A44" s="31" t="s">
        <v>40</v>
      </c>
      <c r="B44" s="31">
        <v>9</v>
      </c>
      <c r="C44" s="32" t="s">
        <v>90</v>
      </c>
      <c r="D44" s="31" t="s">
        <v>42</v>
      </c>
      <c r="E44" s="33" t="s">
        <v>91</v>
      </c>
      <c r="F44" s="34" t="s">
        <v>44</v>
      </c>
      <c r="G44" s="35">
        <v>55.825000000000003</v>
      </c>
      <c r="H44" s="36">
        <v>0</v>
      </c>
      <c r="I44" s="36">
        <f>ROUND(G44*H44,P4)</f>
        <v>0</v>
      </c>
      <c r="J44" s="34" t="s">
        <v>45</v>
      </c>
      <c r="O44" s="37">
        <f>I44*0.21</f>
        <v>0</v>
      </c>
      <c r="P44">
        <v>3</v>
      </c>
    </row>
    <row r="45" spans="1:16" x14ac:dyDescent="0.25">
      <c r="A45" s="31" t="s">
        <v>46</v>
      </c>
      <c r="B45" s="38"/>
      <c r="C45" s="39"/>
      <c r="D45" s="39"/>
      <c r="E45" s="33" t="s">
        <v>92</v>
      </c>
      <c r="F45" s="39"/>
      <c r="G45" s="39"/>
      <c r="H45" s="39"/>
      <c r="I45" s="39"/>
      <c r="J45" s="41"/>
    </row>
    <row r="46" spans="1:16" x14ac:dyDescent="0.25">
      <c r="A46" s="31" t="s">
        <v>47</v>
      </c>
      <c r="B46" s="38"/>
      <c r="C46" s="39"/>
      <c r="D46" s="39"/>
      <c r="E46" s="42" t="s">
        <v>93</v>
      </c>
      <c r="F46" s="39"/>
      <c r="G46" s="39"/>
      <c r="H46" s="39"/>
      <c r="I46" s="39"/>
      <c r="J46" s="41"/>
    </row>
    <row r="47" spans="1:16" ht="409.5" x14ac:dyDescent="0.25">
      <c r="A47" s="31" t="s">
        <v>49</v>
      </c>
      <c r="B47" s="38"/>
      <c r="C47" s="39"/>
      <c r="D47" s="39"/>
      <c r="E47" s="33" t="s">
        <v>94</v>
      </c>
      <c r="F47" s="39"/>
      <c r="G47" s="39"/>
      <c r="H47" s="39"/>
      <c r="I47" s="39"/>
      <c r="J47" s="41"/>
    </row>
    <row r="48" spans="1:16" x14ac:dyDescent="0.25">
      <c r="A48" s="31" t="s">
        <v>40</v>
      </c>
      <c r="B48" s="31">
        <v>10</v>
      </c>
      <c r="C48" s="32" t="s">
        <v>95</v>
      </c>
      <c r="D48" s="31" t="s">
        <v>42</v>
      </c>
      <c r="E48" s="33" t="s">
        <v>96</v>
      </c>
      <c r="F48" s="34" t="s">
        <v>97</v>
      </c>
      <c r="G48" s="35">
        <v>8.9320000000000004</v>
      </c>
      <c r="H48" s="36">
        <v>0</v>
      </c>
      <c r="I48" s="36">
        <f>ROUND(G48*H48,P4)</f>
        <v>0</v>
      </c>
      <c r="J48" s="34" t="s">
        <v>45</v>
      </c>
      <c r="O48" s="37">
        <f>I48*0.21</f>
        <v>0</v>
      </c>
      <c r="P48">
        <v>3</v>
      </c>
    </row>
    <row r="49" spans="1:16" x14ac:dyDescent="0.25">
      <c r="A49" s="31" t="s">
        <v>46</v>
      </c>
      <c r="B49" s="38"/>
      <c r="C49" s="39"/>
      <c r="D49" s="39"/>
      <c r="E49" s="33" t="s">
        <v>98</v>
      </c>
      <c r="F49" s="39"/>
      <c r="G49" s="39"/>
      <c r="H49" s="39"/>
      <c r="I49" s="39"/>
      <c r="J49" s="41"/>
    </row>
    <row r="50" spans="1:16" x14ac:dyDescent="0.25">
      <c r="A50" s="31" t="s">
        <v>47</v>
      </c>
      <c r="B50" s="38"/>
      <c r="C50" s="39"/>
      <c r="D50" s="39"/>
      <c r="E50" s="42" t="s">
        <v>99</v>
      </c>
      <c r="F50" s="39"/>
      <c r="G50" s="39"/>
      <c r="H50" s="39"/>
      <c r="I50" s="39"/>
      <c r="J50" s="41"/>
    </row>
    <row r="51" spans="1:16" ht="375" x14ac:dyDescent="0.25">
      <c r="A51" s="31" t="s">
        <v>49</v>
      </c>
      <c r="B51" s="38"/>
      <c r="C51" s="39"/>
      <c r="D51" s="39"/>
      <c r="E51" s="33" t="s">
        <v>100</v>
      </c>
      <c r="F51" s="39"/>
      <c r="G51" s="39"/>
      <c r="H51" s="39"/>
      <c r="I51" s="39"/>
      <c r="J51" s="41"/>
    </row>
    <row r="52" spans="1:16" x14ac:dyDescent="0.25">
      <c r="A52" s="31" t="s">
        <v>40</v>
      </c>
      <c r="B52" s="31">
        <v>11</v>
      </c>
      <c r="C52" s="32" t="s">
        <v>101</v>
      </c>
      <c r="D52" s="31" t="s">
        <v>42</v>
      </c>
      <c r="E52" s="33" t="s">
        <v>102</v>
      </c>
      <c r="F52" s="34" t="s">
        <v>103</v>
      </c>
      <c r="G52" s="35">
        <v>245</v>
      </c>
      <c r="H52" s="36">
        <v>0</v>
      </c>
      <c r="I52" s="36">
        <f>ROUND(G52*H52,P4)</f>
        <v>0</v>
      </c>
      <c r="J52" s="34" t="s">
        <v>45</v>
      </c>
      <c r="O52" s="37">
        <f>I52*0.21</f>
        <v>0</v>
      </c>
      <c r="P52">
        <v>3</v>
      </c>
    </row>
    <row r="53" spans="1:16" x14ac:dyDescent="0.25">
      <c r="A53" s="31" t="s">
        <v>46</v>
      </c>
      <c r="B53" s="38"/>
      <c r="C53" s="39"/>
      <c r="D53" s="39"/>
      <c r="E53" s="33" t="s">
        <v>104</v>
      </c>
      <c r="F53" s="39"/>
      <c r="G53" s="39"/>
      <c r="H53" s="39"/>
      <c r="I53" s="39"/>
      <c r="J53" s="41"/>
    </row>
    <row r="54" spans="1:16" x14ac:dyDescent="0.25">
      <c r="A54" s="31" t="s">
        <v>47</v>
      </c>
      <c r="B54" s="38"/>
      <c r="C54" s="39"/>
      <c r="D54" s="39"/>
      <c r="E54" s="42" t="s">
        <v>105</v>
      </c>
      <c r="F54" s="39"/>
      <c r="G54" s="39"/>
      <c r="H54" s="39"/>
      <c r="I54" s="39"/>
      <c r="J54" s="41"/>
    </row>
    <row r="55" spans="1:16" ht="180" x14ac:dyDescent="0.25">
      <c r="A55" s="31" t="s">
        <v>49</v>
      </c>
      <c r="B55" s="38"/>
      <c r="C55" s="39"/>
      <c r="D55" s="39"/>
      <c r="E55" s="33" t="s">
        <v>106</v>
      </c>
      <c r="F55" s="39"/>
      <c r="G55" s="39"/>
      <c r="H55" s="39"/>
      <c r="I55" s="39"/>
      <c r="J55" s="41"/>
    </row>
    <row r="56" spans="1:16" x14ac:dyDescent="0.25">
      <c r="A56" s="31" t="s">
        <v>40</v>
      </c>
      <c r="B56" s="31">
        <v>12</v>
      </c>
      <c r="C56" s="32" t="s">
        <v>107</v>
      </c>
      <c r="D56" s="31" t="s">
        <v>42</v>
      </c>
      <c r="E56" s="33" t="s">
        <v>108</v>
      </c>
      <c r="F56" s="34" t="s">
        <v>103</v>
      </c>
      <c r="G56" s="35">
        <v>122.5</v>
      </c>
      <c r="H56" s="36">
        <v>0</v>
      </c>
      <c r="I56" s="36">
        <f>ROUND(G56*H56,P4)</f>
        <v>0</v>
      </c>
      <c r="J56" s="34" t="s">
        <v>45</v>
      </c>
      <c r="O56" s="37">
        <f>I56*0.21</f>
        <v>0</v>
      </c>
      <c r="P56">
        <v>3</v>
      </c>
    </row>
    <row r="57" spans="1:16" x14ac:dyDescent="0.25">
      <c r="A57" s="31" t="s">
        <v>46</v>
      </c>
      <c r="B57" s="38"/>
      <c r="C57" s="39"/>
      <c r="D57" s="39"/>
      <c r="E57" s="33" t="s">
        <v>109</v>
      </c>
      <c r="F57" s="39"/>
      <c r="G57" s="39"/>
      <c r="H57" s="39"/>
      <c r="I57" s="39"/>
      <c r="J57" s="41"/>
    </row>
    <row r="58" spans="1:16" x14ac:dyDescent="0.25">
      <c r="A58" s="31" t="s">
        <v>47</v>
      </c>
      <c r="B58" s="38"/>
      <c r="C58" s="39"/>
      <c r="D58" s="39"/>
      <c r="E58" s="42" t="s">
        <v>110</v>
      </c>
      <c r="F58" s="39"/>
      <c r="G58" s="39"/>
      <c r="H58" s="39"/>
      <c r="I58" s="39"/>
      <c r="J58" s="41"/>
    </row>
    <row r="59" spans="1:16" ht="180" x14ac:dyDescent="0.25">
      <c r="A59" s="31" t="s">
        <v>49</v>
      </c>
      <c r="B59" s="38"/>
      <c r="C59" s="39"/>
      <c r="D59" s="39"/>
      <c r="E59" s="33" t="s">
        <v>111</v>
      </c>
      <c r="F59" s="39"/>
      <c r="G59" s="39"/>
      <c r="H59" s="39"/>
      <c r="I59" s="39"/>
      <c r="J59" s="41"/>
    </row>
    <row r="60" spans="1:16" x14ac:dyDescent="0.25">
      <c r="A60" s="25" t="s">
        <v>37</v>
      </c>
      <c r="B60" s="26"/>
      <c r="C60" s="27" t="s">
        <v>112</v>
      </c>
      <c r="D60" s="28"/>
      <c r="E60" s="25" t="s">
        <v>113</v>
      </c>
      <c r="F60" s="28"/>
      <c r="G60" s="28"/>
      <c r="H60" s="28"/>
      <c r="I60" s="29">
        <f>SUMIFS(I61:I80,A61:A80,"P")</f>
        <v>0</v>
      </c>
      <c r="J60" s="30"/>
    </row>
    <row r="61" spans="1:16" x14ac:dyDescent="0.25">
      <c r="A61" s="31" t="s">
        <v>40</v>
      </c>
      <c r="B61" s="31">
        <v>13</v>
      </c>
      <c r="C61" s="32" t="s">
        <v>114</v>
      </c>
      <c r="D61" s="31" t="s">
        <v>42</v>
      </c>
      <c r="E61" s="33" t="s">
        <v>115</v>
      </c>
      <c r="F61" s="34" t="s">
        <v>116</v>
      </c>
      <c r="G61" s="35">
        <v>208</v>
      </c>
      <c r="H61" s="36">
        <v>0</v>
      </c>
      <c r="I61" s="36">
        <f>ROUND(G61*H61,P4)</f>
        <v>0</v>
      </c>
      <c r="J61" s="34" t="s">
        <v>45</v>
      </c>
      <c r="O61" s="37">
        <f>I61*0.21</f>
        <v>0</v>
      </c>
      <c r="P61">
        <v>3</v>
      </c>
    </row>
    <row r="62" spans="1:16" x14ac:dyDescent="0.25">
      <c r="A62" s="31" t="s">
        <v>46</v>
      </c>
      <c r="B62" s="38"/>
      <c r="C62" s="39"/>
      <c r="D62" s="39"/>
      <c r="E62" s="33" t="s">
        <v>117</v>
      </c>
      <c r="F62" s="39"/>
      <c r="G62" s="39"/>
      <c r="H62" s="39"/>
      <c r="I62" s="39"/>
      <c r="J62" s="41"/>
    </row>
    <row r="63" spans="1:16" x14ac:dyDescent="0.25">
      <c r="A63" s="31" t="s">
        <v>47</v>
      </c>
      <c r="B63" s="38"/>
      <c r="C63" s="39"/>
      <c r="D63" s="39"/>
      <c r="E63" s="42" t="s">
        <v>118</v>
      </c>
      <c r="F63" s="39"/>
      <c r="G63" s="39"/>
      <c r="H63" s="39"/>
      <c r="I63" s="39"/>
      <c r="J63" s="41"/>
    </row>
    <row r="64" spans="1:16" ht="90" x14ac:dyDescent="0.25">
      <c r="A64" s="31" t="s">
        <v>49</v>
      </c>
      <c r="B64" s="38"/>
      <c r="C64" s="39"/>
      <c r="D64" s="39"/>
      <c r="E64" s="33" t="s">
        <v>119</v>
      </c>
      <c r="F64" s="39"/>
      <c r="G64" s="39"/>
      <c r="H64" s="39"/>
      <c r="I64" s="39"/>
      <c r="J64" s="41"/>
    </row>
    <row r="65" spans="1:16" x14ac:dyDescent="0.25">
      <c r="A65" s="31" t="s">
        <v>40</v>
      </c>
      <c r="B65" s="31">
        <v>14</v>
      </c>
      <c r="C65" s="32" t="s">
        <v>120</v>
      </c>
      <c r="D65" s="31" t="s">
        <v>42</v>
      </c>
      <c r="E65" s="33" t="s">
        <v>121</v>
      </c>
      <c r="F65" s="34" t="s">
        <v>44</v>
      </c>
      <c r="G65" s="35">
        <v>8.8309999999999995</v>
      </c>
      <c r="H65" s="36">
        <v>0</v>
      </c>
      <c r="I65" s="36">
        <f>ROUND(G65*H65,P4)</f>
        <v>0</v>
      </c>
      <c r="J65" s="34" t="s">
        <v>45</v>
      </c>
      <c r="O65" s="37">
        <f>I65*0.21</f>
        <v>0</v>
      </c>
      <c r="P65">
        <v>3</v>
      </c>
    </row>
    <row r="66" spans="1:16" x14ac:dyDescent="0.25">
      <c r="A66" s="31" t="s">
        <v>46</v>
      </c>
      <c r="B66" s="38"/>
      <c r="C66" s="39"/>
      <c r="D66" s="39"/>
      <c r="E66" s="33" t="s">
        <v>122</v>
      </c>
      <c r="F66" s="39"/>
      <c r="G66" s="39"/>
      <c r="H66" s="39"/>
      <c r="I66" s="39"/>
      <c r="J66" s="41"/>
    </row>
    <row r="67" spans="1:16" x14ac:dyDescent="0.25">
      <c r="A67" s="31" t="s">
        <v>47</v>
      </c>
      <c r="B67" s="38"/>
      <c r="C67" s="39"/>
      <c r="D67" s="39"/>
      <c r="E67" s="42" t="s">
        <v>123</v>
      </c>
      <c r="F67" s="39"/>
      <c r="G67" s="39"/>
      <c r="H67" s="39"/>
      <c r="I67" s="39"/>
      <c r="J67" s="41"/>
    </row>
    <row r="68" spans="1:16" ht="409.5" x14ac:dyDescent="0.25">
      <c r="A68" s="31" t="s">
        <v>49</v>
      </c>
      <c r="B68" s="38"/>
      <c r="C68" s="39"/>
      <c r="D68" s="39"/>
      <c r="E68" s="33" t="s">
        <v>94</v>
      </c>
      <c r="F68" s="39"/>
      <c r="G68" s="39"/>
      <c r="H68" s="39"/>
      <c r="I68" s="39"/>
      <c r="J68" s="41"/>
    </row>
    <row r="69" spans="1:16" x14ac:dyDescent="0.25">
      <c r="A69" s="31" t="s">
        <v>40</v>
      </c>
      <c r="B69" s="31">
        <v>15</v>
      </c>
      <c r="C69" s="32" t="s">
        <v>124</v>
      </c>
      <c r="D69" s="31" t="s">
        <v>42</v>
      </c>
      <c r="E69" s="33" t="s">
        <v>125</v>
      </c>
      <c r="F69" s="34" t="s">
        <v>97</v>
      </c>
      <c r="G69" s="35">
        <v>1.1479999999999999</v>
      </c>
      <c r="H69" s="36">
        <v>0</v>
      </c>
      <c r="I69" s="36">
        <f>ROUND(G69*H69,P4)</f>
        <v>0</v>
      </c>
      <c r="J69" s="34" t="s">
        <v>45</v>
      </c>
      <c r="O69" s="37">
        <f>I69*0.21</f>
        <v>0</v>
      </c>
      <c r="P69">
        <v>3</v>
      </c>
    </row>
    <row r="70" spans="1:16" x14ac:dyDescent="0.25">
      <c r="A70" s="31" t="s">
        <v>46</v>
      </c>
      <c r="B70" s="38"/>
      <c r="C70" s="39"/>
      <c r="D70" s="39"/>
      <c r="E70" s="33" t="s">
        <v>126</v>
      </c>
      <c r="F70" s="39"/>
      <c r="G70" s="39"/>
      <c r="H70" s="39"/>
      <c r="I70" s="39"/>
      <c r="J70" s="41"/>
    </row>
    <row r="71" spans="1:16" x14ac:dyDescent="0.25">
      <c r="A71" s="31" t="s">
        <v>47</v>
      </c>
      <c r="B71" s="38"/>
      <c r="C71" s="39"/>
      <c r="D71" s="39"/>
      <c r="E71" s="42" t="s">
        <v>127</v>
      </c>
      <c r="F71" s="39"/>
      <c r="G71" s="39"/>
      <c r="H71" s="39"/>
      <c r="I71" s="39"/>
      <c r="J71" s="41"/>
    </row>
    <row r="72" spans="1:16" ht="375" x14ac:dyDescent="0.25">
      <c r="A72" s="31" t="s">
        <v>49</v>
      </c>
      <c r="B72" s="38"/>
      <c r="C72" s="39"/>
      <c r="D72" s="39"/>
      <c r="E72" s="33" t="s">
        <v>128</v>
      </c>
      <c r="F72" s="39"/>
      <c r="G72" s="39"/>
      <c r="H72" s="39"/>
      <c r="I72" s="39"/>
      <c r="J72" s="41"/>
    </row>
    <row r="73" spans="1:16" x14ac:dyDescent="0.25">
      <c r="A73" s="31" t="s">
        <v>40</v>
      </c>
      <c r="B73" s="31">
        <v>16</v>
      </c>
      <c r="C73" s="32" t="s">
        <v>129</v>
      </c>
      <c r="D73" s="31" t="s">
        <v>42</v>
      </c>
      <c r="E73" s="33" t="s">
        <v>130</v>
      </c>
      <c r="F73" s="34" t="s">
        <v>44</v>
      </c>
      <c r="G73" s="35">
        <v>143.21600000000001</v>
      </c>
      <c r="H73" s="36">
        <v>0</v>
      </c>
      <c r="I73" s="36">
        <f>ROUND(G73*H73,P4)</f>
        <v>0</v>
      </c>
      <c r="J73" s="34" t="s">
        <v>45</v>
      </c>
      <c r="O73" s="37">
        <f>I73*0.21</f>
        <v>0</v>
      </c>
      <c r="P73">
        <v>3</v>
      </c>
    </row>
    <row r="74" spans="1:16" ht="30" x14ac:dyDescent="0.25">
      <c r="A74" s="31" t="s">
        <v>46</v>
      </c>
      <c r="B74" s="38"/>
      <c r="C74" s="39"/>
      <c r="D74" s="39"/>
      <c r="E74" s="33" t="s">
        <v>131</v>
      </c>
      <c r="F74" s="39"/>
      <c r="G74" s="39"/>
      <c r="H74" s="39"/>
      <c r="I74" s="39"/>
      <c r="J74" s="41"/>
    </row>
    <row r="75" spans="1:16" ht="105" x14ac:dyDescent="0.25">
      <c r="A75" s="31" t="s">
        <v>47</v>
      </c>
      <c r="B75" s="38"/>
      <c r="C75" s="39"/>
      <c r="D75" s="39"/>
      <c r="E75" s="42" t="s">
        <v>132</v>
      </c>
      <c r="F75" s="39"/>
      <c r="G75" s="39"/>
      <c r="H75" s="39"/>
      <c r="I75" s="39"/>
      <c r="J75" s="41"/>
    </row>
    <row r="76" spans="1:16" ht="409.5" x14ac:dyDescent="0.25">
      <c r="A76" s="31" t="s">
        <v>49</v>
      </c>
      <c r="B76" s="38"/>
      <c r="C76" s="39"/>
      <c r="D76" s="39"/>
      <c r="E76" s="33" t="s">
        <v>94</v>
      </c>
      <c r="F76" s="39"/>
      <c r="G76" s="39"/>
      <c r="H76" s="39"/>
      <c r="I76" s="39"/>
      <c r="J76" s="41"/>
    </row>
    <row r="77" spans="1:16" x14ac:dyDescent="0.25">
      <c r="A77" s="31" t="s">
        <v>40</v>
      </c>
      <c r="B77" s="31">
        <v>17</v>
      </c>
      <c r="C77" s="32" t="s">
        <v>133</v>
      </c>
      <c r="D77" s="31" t="s">
        <v>42</v>
      </c>
      <c r="E77" s="33" t="s">
        <v>134</v>
      </c>
      <c r="F77" s="34" t="s">
        <v>97</v>
      </c>
      <c r="G77" s="35">
        <v>25.779</v>
      </c>
      <c r="H77" s="36">
        <v>0</v>
      </c>
      <c r="I77" s="36">
        <f>ROUND(G77*H77,P4)</f>
        <v>0</v>
      </c>
      <c r="J77" s="34" t="s">
        <v>45</v>
      </c>
      <c r="O77" s="37">
        <f>I77*0.21</f>
        <v>0</v>
      </c>
      <c r="P77">
        <v>3</v>
      </c>
    </row>
    <row r="78" spans="1:16" x14ac:dyDescent="0.25">
      <c r="A78" s="31" t="s">
        <v>46</v>
      </c>
      <c r="B78" s="38"/>
      <c r="C78" s="39"/>
      <c r="D78" s="39"/>
      <c r="E78" s="33" t="s">
        <v>135</v>
      </c>
      <c r="F78" s="39"/>
      <c r="G78" s="39"/>
      <c r="H78" s="39"/>
      <c r="I78" s="39"/>
      <c r="J78" s="41"/>
    </row>
    <row r="79" spans="1:16" x14ac:dyDescent="0.25">
      <c r="A79" s="31" t="s">
        <v>47</v>
      </c>
      <c r="B79" s="38"/>
      <c r="C79" s="39"/>
      <c r="D79" s="39"/>
      <c r="E79" s="42" t="s">
        <v>136</v>
      </c>
      <c r="F79" s="39"/>
      <c r="G79" s="39"/>
      <c r="H79" s="39"/>
      <c r="I79" s="39"/>
      <c r="J79" s="41"/>
    </row>
    <row r="80" spans="1:16" ht="375" x14ac:dyDescent="0.25">
      <c r="A80" s="31" t="s">
        <v>49</v>
      </c>
      <c r="B80" s="38"/>
      <c r="C80" s="39"/>
      <c r="D80" s="39"/>
      <c r="E80" s="33" t="s">
        <v>128</v>
      </c>
      <c r="F80" s="39"/>
      <c r="G80" s="39"/>
      <c r="H80" s="39"/>
      <c r="I80" s="39"/>
      <c r="J80" s="41"/>
    </row>
    <row r="81" spans="1:16" x14ac:dyDescent="0.25">
      <c r="A81" s="25" t="s">
        <v>37</v>
      </c>
      <c r="B81" s="26"/>
      <c r="C81" s="27" t="s">
        <v>137</v>
      </c>
      <c r="D81" s="28"/>
      <c r="E81" s="25" t="s">
        <v>138</v>
      </c>
      <c r="F81" s="28"/>
      <c r="G81" s="28"/>
      <c r="H81" s="28"/>
      <c r="I81" s="29">
        <f>SUMIFS(I82:I97,A82:A97,"P")</f>
        <v>0</v>
      </c>
      <c r="J81" s="30"/>
    </row>
    <row r="82" spans="1:16" x14ac:dyDescent="0.25">
      <c r="A82" s="31" t="s">
        <v>40</v>
      </c>
      <c r="B82" s="31">
        <v>18</v>
      </c>
      <c r="C82" s="32" t="s">
        <v>139</v>
      </c>
      <c r="D82" s="31" t="s">
        <v>42</v>
      </c>
      <c r="E82" s="33" t="s">
        <v>140</v>
      </c>
      <c r="F82" s="34" t="s">
        <v>44</v>
      </c>
      <c r="G82" s="35">
        <v>22.841999999999999</v>
      </c>
      <c r="H82" s="36">
        <v>0</v>
      </c>
      <c r="I82" s="36">
        <f>ROUND(G82*H82,P4)</f>
        <v>0</v>
      </c>
      <c r="J82" s="34" t="s">
        <v>45</v>
      </c>
      <c r="O82" s="37">
        <f>I82*0.21</f>
        <v>0</v>
      </c>
      <c r="P82">
        <v>3</v>
      </c>
    </row>
    <row r="83" spans="1:16" x14ac:dyDescent="0.25">
      <c r="A83" s="31" t="s">
        <v>46</v>
      </c>
      <c r="B83" s="38"/>
      <c r="C83" s="39"/>
      <c r="D83" s="39"/>
      <c r="E83" s="33" t="s">
        <v>141</v>
      </c>
      <c r="F83" s="39"/>
      <c r="G83" s="39"/>
      <c r="H83" s="39"/>
      <c r="I83" s="39"/>
      <c r="J83" s="41"/>
    </row>
    <row r="84" spans="1:16" ht="45" x14ac:dyDescent="0.25">
      <c r="A84" s="31" t="s">
        <v>47</v>
      </c>
      <c r="B84" s="38"/>
      <c r="C84" s="39"/>
      <c r="D84" s="39"/>
      <c r="E84" s="42" t="s">
        <v>142</v>
      </c>
      <c r="F84" s="39"/>
      <c r="G84" s="39"/>
      <c r="H84" s="39"/>
      <c r="I84" s="39"/>
      <c r="J84" s="41"/>
    </row>
    <row r="85" spans="1:16" ht="409.5" x14ac:dyDescent="0.25">
      <c r="A85" s="31" t="s">
        <v>49</v>
      </c>
      <c r="B85" s="38"/>
      <c r="C85" s="39"/>
      <c r="D85" s="39"/>
      <c r="E85" s="33" t="s">
        <v>143</v>
      </c>
      <c r="F85" s="39"/>
      <c r="G85" s="39"/>
      <c r="H85" s="39"/>
      <c r="I85" s="39"/>
      <c r="J85" s="41"/>
    </row>
    <row r="86" spans="1:16" x14ac:dyDescent="0.25">
      <c r="A86" s="31" t="s">
        <v>40</v>
      </c>
      <c r="B86" s="31">
        <v>19</v>
      </c>
      <c r="C86" s="32" t="s">
        <v>144</v>
      </c>
      <c r="D86" s="31"/>
      <c r="E86" s="33" t="s">
        <v>145</v>
      </c>
      <c r="F86" s="34" t="s">
        <v>44</v>
      </c>
      <c r="G86" s="35">
        <v>4.4790000000000001</v>
      </c>
      <c r="H86" s="36">
        <v>0</v>
      </c>
      <c r="I86" s="36">
        <f>ROUND(G86*H86,P4)</f>
        <v>0</v>
      </c>
      <c r="J86" s="34" t="s">
        <v>45</v>
      </c>
      <c r="O86" s="37">
        <f>I86*0.21</f>
        <v>0</v>
      </c>
      <c r="P86">
        <v>3</v>
      </c>
    </row>
    <row r="87" spans="1:16" x14ac:dyDescent="0.25">
      <c r="A87" s="31" t="s">
        <v>46</v>
      </c>
      <c r="B87" s="38"/>
      <c r="C87" s="39"/>
      <c r="D87" s="39"/>
      <c r="E87" s="40" t="s">
        <v>42</v>
      </c>
      <c r="F87" s="39"/>
      <c r="G87" s="39"/>
      <c r="H87" s="39"/>
      <c r="I87" s="39"/>
      <c r="J87" s="41"/>
    </row>
    <row r="88" spans="1:16" ht="45" x14ac:dyDescent="0.25">
      <c r="A88" s="31" t="s">
        <v>47</v>
      </c>
      <c r="B88" s="38"/>
      <c r="C88" s="39"/>
      <c r="D88" s="39"/>
      <c r="E88" s="42" t="s">
        <v>146</v>
      </c>
      <c r="F88" s="39"/>
      <c r="G88" s="39"/>
      <c r="H88" s="39"/>
      <c r="I88" s="39"/>
      <c r="J88" s="41"/>
    </row>
    <row r="89" spans="1:16" ht="409.5" x14ac:dyDescent="0.25">
      <c r="A89" s="31" t="s">
        <v>49</v>
      </c>
      <c r="B89" s="38"/>
      <c r="C89" s="39"/>
      <c r="D89" s="39"/>
      <c r="E89" s="33" t="s">
        <v>143</v>
      </c>
      <c r="F89" s="39"/>
      <c r="G89" s="39"/>
      <c r="H89" s="39"/>
      <c r="I89" s="39"/>
      <c r="J89" s="41"/>
    </row>
    <row r="90" spans="1:16" x14ac:dyDescent="0.25">
      <c r="A90" s="31" t="s">
        <v>40</v>
      </c>
      <c r="B90" s="31">
        <v>20</v>
      </c>
      <c r="C90" s="32" t="s">
        <v>147</v>
      </c>
      <c r="D90" s="31" t="s">
        <v>42</v>
      </c>
      <c r="E90" s="33" t="s">
        <v>148</v>
      </c>
      <c r="F90" s="34" t="s">
        <v>44</v>
      </c>
      <c r="G90" s="35">
        <v>424.27499999999998</v>
      </c>
      <c r="H90" s="36">
        <v>0</v>
      </c>
      <c r="I90" s="36">
        <f>ROUND(G90*H90,P4)</f>
        <v>0</v>
      </c>
      <c r="J90" s="34" t="s">
        <v>45</v>
      </c>
      <c r="O90" s="37">
        <f>I90*0.21</f>
        <v>0</v>
      </c>
      <c r="P90">
        <v>3</v>
      </c>
    </row>
    <row r="91" spans="1:16" x14ac:dyDescent="0.25">
      <c r="A91" s="31" t="s">
        <v>46</v>
      </c>
      <c r="B91" s="38"/>
      <c r="C91" s="39"/>
      <c r="D91" s="39"/>
      <c r="E91" s="33" t="s">
        <v>149</v>
      </c>
      <c r="F91" s="39"/>
      <c r="G91" s="39"/>
      <c r="H91" s="39"/>
      <c r="I91" s="39"/>
      <c r="J91" s="41"/>
    </row>
    <row r="92" spans="1:16" x14ac:dyDescent="0.25">
      <c r="A92" s="31" t="s">
        <v>47</v>
      </c>
      <c r="B92" s="38"/>
      <c r="C92" s="39"/>
      <c r="D92" s="39"/>
      <c r="E92" s="42" t="s">
        <v>150</v>
      </c>
      <c r="F92" s="39"/>
      <c r="G92" s="39"/>
      <c r="H92" s="39"/>
      <c r="I92" s="39"/>
      <c r="J92" s="41"/>
    </row>
    <row r="93" spans="1:16" ht="105" x14ac:dyDescent="0.25">
      <c r="A93" s="31" t="s">
        <v>49</v>
      </c>
      <c r="B93" s="38"/>
      <c r="C93" s="39"/>
      <c r="D93" s="39"/>
      <c r="E93" s="33" t="s">
        <v>151</v>
      </c>
      <c r="F93" s="39"/>
      <c r="G93" s="39"/>
      <c r="H93" s="39"/>
      <c r="I93" s="39"/>
      <c r="J93" s="41"/>
    </row>
    <row r="94" spans="1:16" x14ac:dyDescent="0.25">
      <c r="A94" s="31" t="s">
        <v>40</v>
      </c>
      <c r="B94" s="31">
        <v>21</v>
      </c>
      <c r="C94" s="32" t="s">
        <v>152</v>
      </c>
      <c r="D94" s="31" t="s">
        <v>42</v>
      </c>
      <c r="E94" s="33" t="s">
        <v>153</v>
      </c>
      <c r="F94" s="34" t="s">
        <v>44</v>
      </c>
      <c r="G94" s="35">
        <v>6.4960000000000004</v>
      </c>
      <c r="H94" s="36">
        <v>0</v>
      </c>
      <c r="I94" s="36">
        <f>ROUND(G94*H94,P4)</f>
        <v>0</v>
      </c>
      <c r="J94" s="34" t="s">
        <v>45</v>
      </c>
      <c r="O94" s="37">
        <f>I94*0.21</f>
        <v>0</v>
      </c>
      <c r="P94">
        <v>3</v>
      </c>
    </row>
    <row r="95" spans="1:16" ht="30" x14ac:dyDescent="0.25">
      <c r="A95" s="31" t="s">
        <v>46</v>
      </c>
      <c r="B95" s="38"/>
      <c r="C95" s="39"/>
      <c r="D95" s="39"/>
      <c r="E95" s="33" t="s">
        <v>154</v>
      </c>
      <c r="F95" s="39"/>
      <c r="G95" s="39"/>
      <c r="H95" s="39"/>
      <c r="I95" s="39"/>
      <c r="J95" s="41"/>
    </row>
    <row r="96" spans="1:16" ht="45" x14ac:dyDescent="0.25">
      <c r="A96" s="31" t="s">
        <v>47</v>
      </c>
      <c r="B96" s="38"/>
      <c r="C96" s="39"/>
      <c r="D96" s="39"/>
      <c r="E96" s="42" t="s">
        <v>155</v>
      </c>
      <c r="F96" s="39"/>
      <c r="G96" s="39"/>
      <c r="H96" s="39"/>
      <c r="I96" s="39"/>
      <c r="J96" s="41"/>
    </row>
    <row r="97" spans="1:16" ht="180" x14ac:dyDescent="0.25">
      <c r="A97" s="31" t="s">
        <v>49</v>
      </c>
      <c r="B97" s="38"/>
      <c r="C97" s="39"/>
      <c r="D97" s="39"/>
      <c r="E97" s="33" t="s">
        <v>156</v>
      </c>
      <c r="F97" s="39"/>
      <c r="G97" s="39"/>
      <c r="H97" s="39"/>
      <c r="I97" s="39"/>
      <c r="J97" s="41"/>
    </row>
    <row r="98" spans="1:16" x14ac:dyDescent="0.25">
      <c r="A98" s="25" t="s">
        <v>37</v>
      </c>
      <c r="B98" s="26"/>
      <c r="C98" s="27" t="s">
        <v>157</v>
      </c>
      <c r="D98" s="28"/>
      <c r="E98" s="25" t="s">
        <v>158</v>
      </c>
      <c r="F98" s="28"/>
      <c r="G98" s="28"/>
      <c r="H98" s="28"/>
      <c r="I98" s="29">
        <f>SUMIFS(I99:I126,A99:A126,"P")</f>
        <v>0</v>
      </c>
      <c r="J98" s="30"/>
    </row>
    <row r="99" spans="1:16" x14ac:dyDescent="0.25">
      <c r="A99" s="31" t="s">
        <v>40</v>
      </c>
      <c r="B99" s="31">
        <v>22</v>
      </c>
      <c r="C99" s="32" t="s">
        <v>159</v>
      </c>
      <c r="D99" s="31" t="s">
        <v>42</v>
      </c>
      <c r="E99" s="33" t="s">
        <v>160</v>
      </c>
      <c r="F99" s="34" t="s">
        <v>103</v>
      </c>
      <c r="G99" s="35">
        <v>88</v>
      </c>
      <c r="H99" s="36">
        <v>0</v>
      </c>
      <c r="I99" s="36">
        <f>ROUND(G99*H99,P4)</f>
        <v>0</v>
      </c>
      <c r="J99" s="34" t="s">
        <v>45</v>
      </c>
      <c r="O99" s="37">
        <f>I99*0.21</f>
        <v>0</v>
      </c>
      <c r="P99">
        <v>3</v>
      </c>
    </row>
    <row r="100" spans="1:16" x14ac:dyDescent="0.25">
      <c r="A100" s="31" t="s">
        <v>46</v>
      </c>
      <c r="B100" s="38"/>
      <c r="C100" s="39"/>
      <c r="D100" s="39"/>
      <c r="E100" s="33" t="s">
        <v>161</v>
      </c>
      <c r="F100" s="39"/>
      <c r="G100" s="39"/>
      <c r="H100" s="39"/>
      <c r="I100" s="39"/>
      <c r="J100" s="41"/>
    </row>
    <row r="101" spans="1:16" x14ac:dyDescent="0.25">
      <c r="A101" s="31" t="s">
        <v>47</v>
      </c>
      <c r="B101" s="38"/>
      <c r="C101" s="39"/>
      <c r="D101" s="39"/>
      <c r="E101" s="42" t="s">
        <v>162</v>
      </c>
      <c r="F101" s="39"/>
      <c r="G101" s="39"/>
      <c r="H101" s="39"/>
      <c r="I101" s="39"/>
      <c r="J101" s="41"/>
    </row>
    <row r="102" spans="1:16" ht="120" x14ac:dyDescent="0.25">
      <c r="A102" s="31" t="s">
        <v>49</v>
      </c>
      <c r="B102" s="38"/>
      <c r="C102" s="39"/>
      <c r="D102" s="39"/>
      <c r="E102" s="33" t="s">
        <v>163</v>
      </c>
      <c r="F102" s="39"/>
      <c r="G102" s="39"/>
      <c r="H102" s="39"/>
      <c r="I102" s="39"/>
      <c r="J102" s="41"/>
    </row>
    <row r="103" spans="1:16" x14ac:dyDescent="0.25">
      <c r="A103" s="31" t="s">
        <v>40</v>
      </c>
      <c r="B103" s="31">
        <v>23</v>
      </c>
      <c r="C103" s="32" t="s">
        <v>164</v>
      </c>
      <c r="D103" s="31" t="s">
        <v>42</v>
      </c>
      <c r="E103" s="33" t="s">
        <v>165</v>
      </c>
      <c r="F103" s="34" t="s">
        <v>103</v>
      </c>
      <c r="G103" s="35">
        <v>88</v>
      </c>
      <c r="H103" s="36">
        <v>0</v>
      </c>
      <c r="I103" s="36">
        <f>ROUND(G103*H103,P4)</f>
        <v>0</v>
      </c>
      <c r="J103" s="34" t="s">
        <v>45</v>
      </c>
      <c r="O103" s="37">
        <f>I103*0.21</f>
        <v>0</v>
      </c>
      <c r="P103">
        <v>3</v>
      </c>
    </row>
    <row r="104" spans="1:16" x14ac:dyDescent="0.25">
      <c r="A104" s="31" t="s">
        <v>46</v>
      </c>
      <c r="B104" s="38"/>
      <c r="C104" s="39"/>
      <c r="D104" s="39"/>
      <c r="E104" s="33" t="s">
        <v>166</v>
      </c>
      <c r="F104" s="39"/>
      <c r="G104" s="39"/>
      <c r="H104" s="39"/>
      <c r="I104" s="39"/>
      <c r="J104" s="41"/>
    </row>
    <row r="105" spans="1:16" x14ac:dyDescent="0.25">
      <c r="A105" s="31" t="s">
        <v>47</v>
      </c>
      <c r="B105" s="38"/>
      <c r="C105" s="39"/>
      <c r="D105" s="39"/>
      <c r="E105" s="42" t="s">
        <v>167</v>
      </c>
      <c r="F105" s="39"/>
      <c r="G105" s="39"/>
      <c r="H105" s="39"/>
      <c r="I105" s="39"/>
      <c r="J105" s="41"/>
    </row>
    <row r="106" spans="1:16" ht="195" x14ac:dyDescent="0.25">
      <c r="A106" s="31" t="s">
        <v>49</v>
      </c>
      <c r="B106" s="38"/>
      <c r="C106" s="39"/>
      <c r="D106" s="39"/>
      <c r="E106" s="33" t="s">
        <v>168</v>
      </c>
      <c r="F106" s="39"/>
      <c r="G106" s="39"/>
      <c r="H106" s="39"/>
      <c r="I106" s="39"/>
      <c r="J106" s="41"/>
    </row>
    <row r="107" spans="1:16" x14ac:dyDescent="0.25">
      <c r="A107" s="31" t="s">
        <v>40</v>
      </c>
      <c r="B107" s="31">
        <v>24</v>
      </c>
      <c r="C107" s="32" t="s">
        <v>169</v>
      </c>
      <c r="D107" s="31" t="s">
        <v>42</v>
      </c>
      <c r="E107" s="33" t="s">
        <v>170</v>
      </c>
      <c r="F107" s="34" t="s">
        <v>103</v>
      </c>
      <c r="G107" s="35">
        <v>88</v>
      </c>
      <c r="H107" s="36">
        <v>0</v>
      </c>
      <c r="I107" s="36">
        <f>ROUND(G107*H107,P4)</f>
        <v>0</v>
      </c>
      <c r="J107" s="34" t="s">
        <v>45</v>
      </c>
      <c r="O107" s="37">
        <f>I107*0.21</f>
        <v>0</v>
      </c>
      <c r="P107">
        <v>3</v>
      </c>
    </row>
    <row r="108" spans="1:16" x14ac:dyDescent="0.25">
      <c r="A108" s="31" t="s">
        <v>46</v>
      </c>
      <c r="B108" s="38"/>
      <c r="C108" s="39"/>
      <c r="D108" s="39"/>
      <c r="E108" s="33" t="s">
        <v>171</v>
      </c>
      <c r="F108" s="39"/>
      <c r="G108" s="39"/>
      <c r="H108" s="39"/>
      <c r="I108" s="39"/>
      <c r="J108" s="41"/>
    </row>
    <row r="109" spans="1:16" x14ac:dyDescent="0.25">
      <c r="A109" s="31" t="s">
        <v>47</v>
      </c>
      <c r="B109" s="38"/>
      <c r="C109" s="39"/>
      <c r="D109" s="39"/>
      <c r="E109" s="42" t="s">
        <v>167</v>
      </c>
      <c r="F109" s="39"/>
      <c r="G109" s="39"/>
      <c r="H109" s="39"/>
      <c r="I109" s="39"/>
      <c r="J109" s="41"/>
    </row>
    <row r="110" spans="1:16" ht="195" x14ac:dyDescent="0.25">
      <c r="A110" s="31" t="s">
        <v>49</v>
      </c>
      <c r="B110" s="38"/>
      <c r="C110" s="39"/>
      <c r="D110" s="39"/>
      <c r="E110" s="33" t="s">
        <v>168</v>
      </c>
      <c r="F110" s="39"/>
      <c r="G110" s="39"/>
      <c r="H110" s="39"/>
      <c r="I110" s="39"/>
      <c r="J110" s="41"/>
    </row>
    <row r="111" spans="1:16" x14ac:dyDescent="0.25">
      <c r="A111" s="31" t="s">
        <v>40</v>
      </c>
      <c r="B111" s="31">
        <v>25</v>
      </c>
      <c r="C111" s="32" t="s">
        <v>172</v>
      </c>
      <c r="D111" s="31" t="s">
        <v>42</v>
      </c>
      <c r="E111" s="33" t="s">
        <v>173</v>
      </c>
      <c r="F111" s="34" t="s">
        <v>103</v>
      </c>
      <c r="G111" s="35">
        <v>86.424999999999997</v>
      </c>
      <c r="H111" s="36">
        <v>0</v>
      </c>
      <c r="I111" s="36">
        <f>ROUND(G111*H111,P4)</f>
        <v>0</v>
      </c>
      <c r="J111" s="34" t="s">
        <v>45</v>
      </c>
      <c r="O111" s="37">
        <f>I111*0.21</f>
        <v>0</v>
      </c>
      <c r="P111">
        <v>3</v>
      </c>
    </row>
    <row r="112" spans="1:16" x14ac:dyDescent="0.25">
      <c r="A112" s="31" t="s">
        <v>46</v>
      </c>
      <c r="B112" s="38"/>
      <c r="C112" s="39"/>
      <c r="D112" s="39"/>
      <c r="E112" s="33" t="s">
        <v>174</v>
      </c>
      <c r="F112" s="39"/>
      <c r="G112" s="39"/>
      <c r="H112" s="39"/>
      <c r="I112" s="39"/>
      <c r="J112" s="41"/>
    </row>
    <row r="113" spans="1:16" ht="30" x14ac:dyDescent="0.25">
      <c r="A113" s="31" t="s">
        <v>47</v>
      </c>
      <c r="B113" s="38"/>
      <c r="C113" s="39"/>
      <c r="D113" s="39"/>
      <c r="E113" s="42" t="s">
        <v>175</v>
      </c>
      <c r="F113" s="39"/>
      <c r="G113" s="39"/>
      <c r="H113" s="39"/>
      <c r="I113" s="39"/>
      <c r="J113" s="41"/>
    </row>
    <row r="114" spans="1:16" ht="195" x14ac:dyDescent="0.25">
      <c r="A114" s="31" t="s">
        <v>49</v>
      </c>
      <c r="B114" s="38"/>
      <c r="C114" s="39"/>
      <c r="D114" s="39"/>
      <c r="E114" s="33" t="s">
        <v>168</v>
      </c>
      <c r="F114" s="39"/>
      <c r="G114" s="39"/>
      <c r="H114" s="39"/>
      <c r="I114" s="39"/>
      <c r="J114" s="41"/>
    </row>
    <row r="115" spans="1:16" x14ac:dyDescent="0.25">
      <c r="A115" s="31" t="s">
        <v>40</v>
      </c>
      <c r="B115" s="31">
        <v>26</v>
      </c>
      <c r="C115" s="32" t="s">
        <v>176</v>
      </c>
      <c r="D115" s="31" t="s">
        <v>42</v>
      </c>
      <c r="E115" s="33" t="s">
        <v>177</v>
      </c>
      <c r="F115" s="34" t="s">
        <v>103</v>
      </c>
      <c r="G115" s="35">
        <v>86.424999999999997</v>
      </c>
      <c r="H115" s="36">
        <v>0</v>
      </c>
      <c r="I115" s="36">
        <f>ROUND(G115*H115,P4)</f>
        <v>0</v>
      </c>
      <c r="J115" s="34" t="s">
        <v>45</v>
      </c>
      <c r="O115" s="37">
        <f>I115*0.21</f>
        <v>0</v>
      </c>
      <c r="P115">
        <v>3</v>
      </c>
    </row>
    <row r="116" spans="1:16" x14ac:dyDescent="0.25">
      <c r="A116" s="31" t="s">
        <v>46</v>
      </c>
      <c r="B116" s="38"/>
      <c r="C116" s="39"/>
      <c r="D116" s="39"/>
      <c r="E116" s="33" t="s">
        <v>178</v>
      </c>
      <c r="F116" s="39"/>
      <c r="G116" s="39"/>
      <c r="H116" s="39"/>
      <c r="I116" s="39"/>
      <c r="J116" s="41"/>
    </row>
    <row r="117" spans="1:16" ht="30" x14ac:dyDescent="0.25">
      <c r="A117" s="31" t="s">
        <v>47</v>
      </c>
      <c r="B117" s="38"/>
      <c r="C117" s="39"/>
      <c r="D117" s="39"/>
      <c r="E117" s="42" t="s">
        <v>175</v>
      </c>
      <c r="F117" s="39"/>
      <c r="G117" s="39"/>
      <c r="H117" s="39"/>
      <c r="I117" s="39"/>
      <c r="J117" s="41"/>
    </row>
    <row r="118" spans="1:16" ht="75" x14ac:dyDescent="0.25">
      <c r="A118" s="31" t="s">
        <v>49</v>
      </c>
      <c r="B118" s="38"/>
      <c r="C118" s="39"/>
      <c r="D118" s="39"/>
      <c r="E118" s="33" t="s">
        <v>179</v>
      </c>
      <c r="F118" s="39"/>
      <c r="G118" s="39"/>
      <c r="H118" s="39"/>
      <c r="I118" s="39"/>
      <c r="J118" s="41"/>
    </row>
    <row r="119" spans="1:16" x14ac:dyDescent="0.25">
      <c r="A119" s="31" t="s">
        <v>40</v>
      </c>
      <c r="B119" s="31">
        <v>27</v>
      </c>
      <c r="C119" s="32" t="s">
        <v>180</v>
      </c>
      <c r="D119" s="31" t="s">
        <v>42</v>
      </c>
      <c r="E119" s="33" t="s">
        <v>181</v>
      </c>
      <c r="F119" s="34" t="s">
        <v>81</v>
      </c>
      <c r="G119" s="35">
        <v>30.55</v>
      </c>
      <c r="H119" s="36">
        <v>0</v>
      </c>
      <c r="I119" s="36">
        <f>ROUND(G119*H119,P4)</f>
        <v>0</v>
      </c>
      <c r="J119" s="34" t="s">
        <v>45</v>
      </c>
      <c r="O119" s="37">
        <f>I119*0.21</f>
        <v>0</v>
      </c>
      <c r="P119">
        <v>3</v>
      </c>
    </row>
    <row r="120" spans="1:16" x14ac:dyDescent="0.25">
      <c r="A120" s="31" t="s">
        <v>46</v>
      </c>
      <c r="B120" s="38"/>
      <c r="C120" s="39"/>
      <c r="D120" s="39"/>
      <c r="E120" s="33" t="s">
        <v>182</v>
      </c>
      <c r="F120" s="39"/>
      <c r="G120" s="39"/>
      <c r="H120" s="39"/>
      <c r="I120" s="39"/>
      <c r="J120" s="41"/>
    </row>
    <row r="121" spans="1:16" x14ac:dyDescent="0.25">
      <c r="A121" s="31" t="s">
        <v>47</v>
      </c>
      <c r="B121" s="38"/>
      <c r="C121" s="39"/>
      <c r="D121" s="39"/>
      <c r="E121" s="42" t="s">
        <v>183</v>
      </c>
      <c r="F121" s="39"/>
      <c r="G121" s="39"/>
      <c r="H121" s="39"/>
      <c r="I121" s="39"/>
      <c r="J121" s="41"/>
    </row>
    <row r="122" spans="1:16" ht="75" x14ac:dyDescent="0.25">
      <c r="A122" s="31" t="s">
        <v>49</v>
      </c>
      <c r="B122" s="38"/>
      <c r="C122" s="39"/>
      <c r="D122" s="39"/>
      <c r="E122" s="33" t="s">
        <v>184</v>
      </c>
      <c r="F122" s="39"/>
      <c r="G122" s="39"/>
      <c r="H122" s="39"/>
      <c r="I122" s="39"/>
      <c r="J122" s="41"/>
    </row>
    <row r="123" spans="1:16" x14ac:dyDescent="0.25">
      <c r="A123" s="31" t="s">
        <v>40</v>
      </c>
      <c r="B123" s="31">
        <v>28</v>
      </c>
      <c r="C123" s="32" t="s">
        <v>185</v>
      </c>
      <c r="D123" s="31"/>
      <c r="E123" s="33" t="s">
        <v>186</v>
      </c>
      <c r="F123" s="34" t="s">
        <v>81</v>
      </c>
      <c r="G123" s="35">
        <v>30.55</v>
      </c>
      <c r="H123" s="36">
        <v>0</v>
      </c>
      <c r="I123" s="36">
        <f>ROUND(G123*H123,P4)</f>
        <v>0</v>
      </c>
      <c r="J123" s="34" t="s">
        <v>45</v>
      </c>
      <c r="O123" s="37">
        <f>I123*0.21</f>
        <v>0</v>
      </c>
      <c r="P123">
        <v>3</v>
      </c>
    </row>
    <row r="124" spans="1:16" x14ac:dyDescent="0.25">
      <c r="A124" s="31" t="s">
        <v>46</v>
      </c>
      <c r="B124" s="38"/>
      <c r="C124" s="39"/>
      <c r="D124" s="39"/>
      <c r="E124" s="33" t="s">
        <v>187</v>
      </c>
      <c r="F124" s="39"/>
      <c r="G124" s="39"/>
      <c r="H124" s="39"/>
      <c r="I124" s="39"/>
      <c r="J124" s="41"/>
    </row>
    <row r="125" spans="1:16" x14ac:dyDescent="0.25">
      <c r="A125" s="31" t="s">
        <v>47</v>
      </c>
      <c r="B125" s="38"/>
      <c r="C125" s="39"/>
      <c r="D125" s="39"/>
      <c r="E125" s="42" t="s">
        <v>183</v>
      </c>
      <c r="F125" s="39"/>
      <c r="G125" s="39"/>
      <c r="H125" s="39"/>
      <c r="I125" s="39"/>
      <c r="J125" s="41"/>
    </row>
    <row r="126" spans="1:16" ht="75" x14ac:dyDescent="0.25">
      <c r="A126" s="31" t="s">
        <v>49</v>
      </c>
      <c r="B126" s="38"/>
      <c r="C126" s="39"/>
      <c r="D126" s="39"/>
      <c r="E126" s="33" t="s">
        <v>184</v>
      </c>
      <c r="F126" s="39"/>
      <c r="G126" s="39"/>
      <c r="H126" s="39"/>
      <c r="I126" s="39"/>
      <c r="J126" s="41"/>
    </row>
    <row r="127" spans="1:16" x14ac:dyDescent="0.25">
      <c r="A127" s="25" t="s">
        <v>37</v>
      </c>
      <c r="B127" s="26"/>
      <c r="C127" s="27" t="s">
        <v>188</v>
      </c>
      <c r="D127" s="28"/>
      <c r="E127" s="25" t="s">
        <v>189</v>
      </c>
      <c r="F127" s="28"/>
      <c r="G127" s="28"/>
      <c r="H127" s="28"/>
      <c r="I127" s="29">
        <f>SUMIFS(I128:I155,A128:A155,"P")</f>
        <v>0</v>
      </c>
      <c r="J127" s="30"/>
    </row>
    <row r="128" spans="1:16" ht="30" x14ac:dyDescent="0.25">
      <c r="A128" s="31" t="s">
        <v>40</v>
      </c>
      <c r="B128" s="31">
        <v>29</v>
      </c>
      <c r="C128" s="32" t="s">
        <v>190</v>
      </c>
      <c r="D128" s="31" t="s">
        <v>42</v>
      </c>
      <c r="E128" s="33" t="s">
        <v>191</v>
      </c>
      <c r="F128" s="34" t="s">
        <v>103</v>
      </c>
      <c r="G128" s="35">
        <v>132.203</v>
      </c>
      <c r="H128" s="36">
        <v>0</v>
      </c>
      <c r="I128" s="36">
        <f>ROUND(G128*H128,P4)</f>
        <v>0</v>
      </c>
      <c r="J128" s="34" t="s">
        <v>45</v>
      </c>
      <c r="O128" s="37">
        <f>I128*0.21</f>
        <v>0</v>
      </c>
      <c r="P128">
        <v>3</v>
      </c>
    </row>
    <row r="129" spans="1:16" x14ac:dyDescent="0.25">
      <c r="A129" s="31" t="s">
        <v>46</v>
      </c>
      <c r="B129" s="38"/>
      <c r="C129" s="39"/>
      <c r="D129" s="39"/>
      <c r="E129" s="33" t="s">
        <v>192</v>
      </c>
      <c r="F129" s="39"/>
      <c r="G129" s="39"/>
      <c r="H129" s="39"/>
      <c r="I129" s="39"/>
      <c r="J129" s="41"/>
    </row>
    <row r="130" spans="1:16" ht="45" x14ac:dyDescent="0.25">
      <c r="A130" s="31" t="s">
        <v>47</v>
      </c>
      <c r="B130" s="38"/>
      <c r="C130" s="39"/>
      <c r="D130" s="39"/>
      <c r="E130" s="42" t="s">
        <v>193</v>
      </c>
      <c r="F130" s="39"/>
      <c r="G130" s="39"/>
      <c r="H130" s="39"/>
      <c r="I130" s="39"/>
      <c r="J130" s="41"/>
    </row>
    <row r="131" spans="1:16" ht="285" x14ac:dyDescent="0.25">
      <c r="A131" s="31" t="s">
        <v>49</v>
      </c>
      <c r="B131" s="38"/>
      <c r="C131" s="39"/>
      <c r="D131" s="39"/>
      <c r="E131" s="33" t="s">
        <v>194</v>
      </c>
      <c r="F131" s="39"/>
      <c r="G131" s="39"/>
      <c r="H131" s="39"/>
      <c r="I131" s="39"/>
      <c r="J131" s="41"/>
    </row>
    <row r="132" spans="1:16" ht="30" x14ac:dyDescent="0.25">
      <c r="A132" s="31" t="s">
        <v>40</v>
      </c>
      <c r="B132" s="31">
        <v>30</v>
      </c>
      <c r="C132" s="32" t="s">
        <v>195</v>
      </c>
      <c r="D132" s="31" t="s">
        <v>42</v>
      </c>
      <c r="E132" s="33" t="s">
        <v>196</v>
      </c>
      <c r="F132" s="34" t="s">
        <v>103</v>
      </c>
      <c r="G132" s="35">
        <v>94.2</v>
      </c>
      <c r="H132" s="36">
        <v>0</v>
      </c>
      <c r="I132" s="36">
        <f>ROUND(G132*H132,P4)</f>
        <v>0</v>
      </c>
      <c r="J132" s="34" t="s">
        <v>45</v>
      </c>
      <c r="O132" s="37">
        <f>I132*0.21</f>
        <v>0</v>
      </c>
      <c r="P132">
        <v>3</v>
      </c>
    </row>
    <row r="133" spans="1:16" x14ac:dyDescent="0.25">
      <c r="A133" s="31" t="s">
        <v>46</v>
      </c>
      <c r="B133" s="38"/>
      <c r="C133" s="39"/>
      <c r="D133" s="39"/>
      <c r="E133" s="33" t="s">
        <v>197</v>
      </c>
      <c r="F133" s="39"/>
      <c r="G133" s="39"/>
      <c r="H133" s="39"/>
      <c r="I133" s="39"/>
      <c r="J133" s="41"/>
    </row>
    <row r="134" spans="1:16" ht="30" x14ac:dyDescent="0.25">
      <c r="A134" s="31" t="s">
        <v>47</v>
      </c>
      <c r="B134" s="38"/>
      <c r="C134" s="39"/>
      <c r="D134" s="39"/>
      <c r="E134" s="42" t="s">
        <v>198</v>
      </c>
      <c r="F134" s="39"/>
      <c r="G134" s="39"/>
      <c r="H134" s="39"/>
      <c r="I134" s="39"/>
      <c r="J134" s="41"/>
    </row>
    <row r="135" spans="1:16" ht="300" x14ac:dyDescent="0.25">
      <c r="A135" s="31" t="s">
        <v>49</v>
      </c>
      <c r="B135" s="38"/>
      <c r="C135" s="39"/>
      <c r="D135" s="39"/>
      <c r="E135" s="33" t="s">
        <v>199</v>
      </c>
      <c r="F135" s="39"/>
      <c r="G135" s="39"/>
      <c r="H135" s="39"/>
      <c r="I135" s="39"/>
      <c r="J135" s="41"/>
    </row>
    <row r="136" spans="1:16" x14ac:dyDescent="0.25">
      <c r="A136" s="31" t="s">
        <v>40</v>
      </c>
      <c r="B136" s="31">
        <v>31</v>
      </c>
      <c r="C136" s="32" t="s">
        <v>200</v>
      </c>
      <c r="D136" s="31" t="s">
        <v>42</v>
      </c>
      <c r="E136" s="33" t="s">
        <v>201</v>
      </c>
      <c r="F136" s="34" t="s">
        <v>103</v>
      </c>
      <c r="G136" s="35">
        <v>8.2249999999999996</v>
      </c>
      <c r="H136" s="36">
        <v>0</v>
      </c>
      <c r="I136" s="36">
        <f>ROUND(G136*H136,P4)</f>
        <v>0</v>
      </c>
      <c r="J136" s="34" t="s">
        <v>45</v>
      </c>
      <c r="O136" s="37">
        <f>I136*0.21</f>
        <v>0</v>
      </c>
      <c r="P136">
        <v>3</v>
      </c>
    </row>
    <row r="137" spans="1:16" x14ac:dyDescent="0.25">
      <c r="A137" s="31" t="s">
        <v>46</v>
      </c>
      <c r="B137" s="38"/>
      <c r="C137" s="39"/>
      <c r="D137" s="39"/>
      <c r="E137" s="33" t="s">
        <v>202</v>
      </c>
      <c r="F137" s="39"/>
      <c r="G137" s="39"/>
      <c r="H137" s="39"/>
      <c r="I137" s="39"/>
      <c r="J137" s="41"/>
    </row>
    <row r="138" spans="1:16" x14ac:dyDescent="0.25">
      <c r="A138" s="31" t="s">
        <v>47</v>
      </c>
      <c r="B138" s="38"/>
      <c r="C138" s="39"/>
      <c r="D138" s="39"/>
      <c r="E138" s="42" t="s">
        <v>203</v>
      </c>
      <c r="F138" s="39"/>
      <c r="G138" s="39"/>
      <c r="H138" s="39"/>
      <c r="I138" s="39"/>
      <c r="J138" s="41"/>
    </row>
    <row r="139" spans="1:16" ht="75" x14ac:dyDescent="0.25">
      <c r="A139" s="31" t="s">
        <v>49</v>
      </c>
      <c r="B139" s="38"/>
      <c r="C139" s="39"/>
      <c r="D139" s="39"/>
      <c r="E139" s="33" t="s">
        <v>204</v>
      </c>
      <c r="F139" s="39"/>
      <c r="G139" s="39"/>
      <c r="H139" s="39"/>
      <c r="I139" s="39"/>
      <c r="J139" s="41"/>
    </row>
    <row r="140" spans="1:16" x14ac:dyDescent="0.25">
      <c r="A140" s="31" t="s">
        <v>40</v>
      </c>
      <c r="B140" s="31">
        <v>32</v>
      </c>
      <c r="C140" s="32" t="s">
        <v>205</v>
      </c>
      <c r="D140" s="31" t="s">
        <v>42</v>
      </c>
      <c r="E140" s="33" t="s">
        <v>206</v>
      </c>
      <c r="F140" s="34" t="s">
        <v>103</v>
      </c>
      <c r="G140" s="35">
        <v>449.47399999999999</v>
      </c>
      <c r="H140" s="36">
        <v>0</v>
      </c>
      <c r="I140" s="36">
        <f>ROUND(G140*H140,P4)</f>
        <v>0</v>
      </c>
      <c r="J140" s="34" t="s">
        <v>45</v>
      </c>
      <c r="O140" s="37">
        <f>I140*0.21</f>
        <v>0</v>
      </c>
      <c r="P140">
        <v>3</v>
      </c>
    </row>
    <row r="141" spans="1:16" ht="30" x14ac:dyDescent="0.25">
      <c r="A141" s="31" t="s">
        <v>46</v>
      </c>
      <c r="B141" s="38"/>
      <c r="C141" s="39"/>
      <c r="D141" s="39"/>
      <c r="E141" s="33" t="s">
        <v>207</v>
      </c>
      <c r="F141" s="39"/>
      <c r="G141" s="39"/>
      <c r="H141" s="39"/>
      <c r="I141" s="39"/>
      <c r="J141" s="41"/>
    </row>
    <row r="142" spans="1:16" ht="105" x14ac:dyDescent="0.25">
      <c r="A142" s="31" t="s">
        <v>47</v>
      </c>
      <c r="B142" s="38"/>
      <c r="C142" s="39"/>
      <c r="D142" s="39"/>
      <c r="E142" s="42" t="s">
        <v>208</v>
      </c>
      <c r="F142" s="39"/>
      <c r="G142" s="39"/>
      <c r="H142" s="39"/>
      <c r="I142" s="39"/>
      <c r="J142" s="41"/>
    </row>
    <row r="143" spans="1:16" ht="75" x14ac:dyDescent="0.25">
      <c r="A143" s="31" t="s">
        <v>49</v>
      </c>
      <c r="B143" s="38"/>
      <c r="C143" s="39"/>
      <c r="D143" s="39"/>
      <c r="E143" s="33" t="s">
        <v>204</v>
      </c>
      <c r="F143" s="39"/>
      <c r="G143" s="39"/>
      <c r="H143" s="39"/>
      <c r="I143" s="39"/>
      <c r="J143" s="41"/>
    </row>
    <row r="144" spans="1:16" x14ac:dyDescent="0.25">
      <c r="A144" s="31" t="s">
        <v>40</v>
      </c>
      <c r="B144" s="31">
        <v>33</v>
      </c>
      <c r="C144" s="32" t="s">
        <v>209</v>
      </c>
      <c r="D144" s="31" t="s">
        <v>42</v>
      </c>
      <c r="E144" s="33" t="s">
        <v>210</v>
      </c>
      <c r="F144" s="34" t="s">
        <v>103</v>
      </c>
      <c r="G144" s="35">
        <v>46.716999999999999</v>
      </c>
      <c r="H144" s="36">
        <v>0</v>
      </c>
      <c r="I144" s="36">
        <f>ROUND(G144*H144,P4)</f>
        <v>0</v>
      </c>
      <c r="J144" s="34" t="s">
        <v>45</v>
      </c>
      <c r="O144" s="37">
        <f>I144*0.21</f>
        <v>0</v>
      </c>
      <c r="P144">
        <v>3</v>
      </c>
    </row>
    <row r="145" spans="1:16" x14ac:dyDescent="0.25">
      <c r="A145" s="31" t="s">
        <v>46</v>
      </c>
      <c r="B145" s="38"/>
      <c r="C145" s="39"/>
      <c r="D145" s="39"/>
      <c r="E145" s="33" t="s">
        <v>211</v>
      </c>
      <c r="F145" s="39"/>
      <c r="G145" s="39"/>
      <c r="H145" s="39"/>
      <c r="I145" s="39"/>
      <c r="J145" s="41"/>
    </row>
    <row r="146" spans="1:16" x14ac:dyDescent="0.25">
      <c r="A146" s="31" t="s">
        <v>47</v>
      </c>
      <c r="B146" s="38"/>
      <c r="C146" s="39"/>
      <c r="D146" s="39"/>
      <c r="E146" s="42" t="s">
        <v>212</v>
      </c>
      <c r="F146" s="39"/>
      <c r="G146" s="39"/>
      <c r="H146" s="39"/>
      <c r="I146" s="39"/>
      <c r="J146" s="41"/>
    </row>
    <row r="147" spans="1:16" ht="120" x14ac:dyDescent="0.25">
      <c r="A147" s="31" t="s">
        <v>49</v>
      </c>
      <c r="B147" s="38"/>
      <c r="C147" s="39"/>
      <c r="D147" s="39"/>
      <c r="E147" s="33" t="s">
        <v>213</v>
      </c>
      <c r="F147" s="39"/>
      <c r="G147" s="39"/>
      <c r="H147" s="39"/>
      <c r="I147" s="39"/>
      <c r="J147" s="41"/>
    </row>
    <row r="148" spans="1:16" x14ac:dyDescent="0.25">
      <c r="A148" s="31" t="s">
        <v>40</v>
      </c>
      <c r="B148" s="31">
        <v>34</v>
      </c>
      <c r="C148" s="32" t="s">
        <v>214</v>
      </c>
      <c r="D148" s="31" t="s">
        <v>42</v>
      </c>
      <c r="E148" s="33" t="s">
        <v>215</v>
      </c>
      <c r="F148" s="34" t="s">
        <v>103</v>
      </c>
      <c r="G148" s="35">
        <v>6.6920000000000002</v>
      </c>
      <c r="H148" s="36">
        <v>0</v>
      </c>
      <c r="I148" s="36">
        <f>ROUND(G148*H148,P4)</f>
        <v>0</v>
      </c>
      <c r="J148" s="34" t="s">
        <v>45</v>
      </c>
      <c r="O148" s="37">
        <f>I148*0.21</f>
        <v>0</v>
      </c>
      <c r="P148">
        <v>3</v>
      </c>
    </row>
    <row r="149" spans="1:16" x14ac:dyDescent="0.25">
      <c r="A149" s="31" t="s">
        <v>46</v>
      </c>
      <c r="B149" s="38"/>
      <c r="C149" s="39"/>
      <c r="D149" s="39"/>
      <c r="E149" s="33" t="s">
        <v>216</v>
      </c>
      <c r="F149" s="39"/>
      <c r="G149" s="39"/>
      <c r="H149" s="39"/>
      <c r="I149" s="39"/>
      <c r="J149" s="41"/>
    </row>
    <row r="150" spans="1:16" x14ac:dyDescent="0.25">
      <c r="A150" s="31" t="s">
        <v>47</v>
      </c>
      <c r="B150" s="38"/>
      <c r="C150" s="39"/>
      <c r="D150" s="39"/>
      <c r="E150" s="42" t="s">
        <v>217</v>
      </c>
      <c r="F150" s="39"/>
      <c r="G150" s="39"/>
      <c r="H150" s="39"/>
      <c r="I150" s="39"/>
      <c r="J150" s="41"/>
    </row>
    <row r="151" spans="1:16" ht="120" x14ac:dyDescent="0.25">
      <c r="A151" s="31" t="s">
        <v>49</v>
      </c>
      <c r="B151" s="38"/>
      <c r="C151" s="39"/>
      <c r="D151" s="39"/>
      <c r="E151" s="33" t="s">
        <v>213</v>
      </c>
      <c r="F151" s="39"/>
      <c r="G151" s="39"/>
      <c r="H151" s="39"/>
      <c r="I151" s="39"/>
      <c r="J151" s="41"/>
    </row>
    <row r="152" spans="1:16" x14ac:dyDescent="0.25">
      <c r="A152" s="31" t="s">
        <v>40</v>
      </c>
      <c r="B152" s="31">
        <v>35</v>
      </c>
      <c r="C152" s="32" t="s">
        <v>218</v>
      </c>
      <c r="D152" s="31" t="s">
        <v>42</v>
      </c>
      <c r="E152" s="33" t="s">
        <v>219</v>
      </c>
      <c r="F152" s="34" t="s">
        <v>103</v>
      </c>
      <c r="G152" s="35">
        <v>9.1560000000000006</v>
      </c>
      <c r="H152" s="36">
        <v>0</v>
      </c>
      <c r="I152" s="36">
        <f>ROUND(G152*H152,P4)</f>
        <v>0</v>
      </c>
      <c r="J152" s="34" t="s">
        <v>45</v>
      </c>
      <c r="O152" s="37">
        <f>I152*0.21</f>
        <v>0</v>
      </c>
      <c r="P152">
        <v>3</v>
      </c>
    </row>
    <row r="153" spans="1:16" x14ac:dyDescent="0.25">
      <c r="A153" s="31" t="s">
        <v>46</v>
      </c>
      <c r="B153" s="38"/>
      <c r="C153" s="39"/>
      <c r="D153" s="39"/>
      <c r="E153" s="33" t="s">
        <v>220</v>
      </c>
      <c r="F153" s="39"/>
      <c r="G153" s="39"/>
      <c r="H153" s="39"/>
      <c r="I153" s="39"/>
      <c r="J153" s="41"/>
    </row>
    <row r="154" spans="1:16" x14ac:dyDescent="0.25">
      <c r="A154" s="31" t="s">
        <v>47</v>
      </c>
      <c r="B154" s="38"/>
      <c r="C154" s="39"/>
      <c r="D154" s="39"/>
      <c r="E154" s="42" t="s">
        <v>221</v>
      </c>
      <c r="F154" s="39"/>
      <c r="G154" s="39"/>
      <c r="H154" s="39"/>
      <c r="I154" s="39"/>
      <c r="J154" s="41"/>
    </row>
    <row r="155" spans="1:16" ht="120" x14ac:dyDescent="0.25">
      <c r="A155" s="31" t="s">
        <v>49</v>
      </c>
      <c r="B155" s="38"/>
      <c r="C155" s="39"/>
      <c r="D155" s="39"/>
      <c r="E155" s="33" t="s">
        <v>213</v>
      </c>
      <c r="F155" s="39"/>
      <c r="G155" s="39"/>
      <c r="H155" s="39"/>
      <c r="I155" s="39"/>
      <c r="J155" s="41"/>
    </row>
    <row r="156" spans="1:16" x14ac:dyDescent="0.25">
      <c r="A156" s="25" t="s">
        <v>37</v>
      </c>
      <c r="B156" s="26"/>
      <c r="C156" s="27" t="s">
        <v>222</v>
      </c>
      <c r="D156" s="28"/>
      <c r="E156" s="25" t="s">
        <v>223</v>
      </c>
      <c r="F156" s="28"/>
      <c r="G156" s="28"/>
      <c r="H156" s="28"/>
      <c r="I156" s="29">
        <f>SUMIFS(I157:I160,A157:A160,"P")</f>
        <v>0</v>
      </c>
      <c r="J156" s="30"/>
    </row>
    <row r="157" spans="1:16" x14ac:dyDescent="0.25">
      <c r="A157" s="31" t="s">
        <v>40</v>
      </c>
      <c r="B157" s="31">
        <v>36</v>
      </c>
      <c r="C157" s="32" t="s">
        <v>224</v>
      </c>
      <c r="D157" s="31" t="s">
        <v>42</v>
      </c>
      <c r="E157" s="33" t="s">
        <v>225</v>
      </c>
      <c r="F157" s="34" t="s">
        <v>81</v>
      </c>
      <c r="G157" s="35">
        <v>2</v>
      </c>
      <c r="H157" s="36">
        <v>0</v>
      </c>
      <c r="I157" s="36">
        <f>ROUND(G157*H157,P4)</f>
        <v>0</v>
      </c>
      <c r="J157" s="34" t="s">
        <v>45</v>
      </c>
      <c r="O157" s="37">
        <f>I157*0.21</f>
        <v>0</v>
      </c>
      <c r="P157">
        <v>3</v>
      </c>
    </row>
    <row r="158" spans="1:16" x14ac:dyDescent="0.25">
      <c r="A158" s="31" t="s">
        <v>46</v>
      </c>
      <c r="B158" s="38"/>
      <c r="C158" s="39"/>
      <c r="D158" s="39"/>
      <c r="E158" s="33" t="s">
        <v>226</v>
      </c>
      <c r="F158" s="39"/>
      <c r="G158" s="39"/>
      <c r="H158" s="39"/>
      <c r="I158" s="39"/>
      <c r="J158" s="41"/>
    </row>
    <row r="159" spans="1:16" x14ac:dyDescent="0.25">
      <c r="A159" s="31" t="s">
        <v>47</v>
      </c>
      <c r="B159" s="38"/>
      <c r="C159" s="39"/>
      <c r="D159" s="39"/>
      <c r="E159" s="42" t="s">
        <v>227</v>
      </c>
      <c r="F159" s="39"/>
      <c r="G159" s="39"/>
      <c r="H159" s="39"/>
      <c r="I159" s="39"/>
      <c r="J159" s="41"/>
    </row>
    <row r="160" spans="1:16" ht="330" x14ac:dyDescent="0.25">
      <c r="A160" s="31" t="s">
        <v>49</v>
      </c>
      <c r="B160" s="38"/>
      <c r="C160" s="39"/>
      <c r="D160" s="39"/>
      <c r="E160" s="33" t="s">
        <v>228</v>
      </c>
      <c r="F160" s="39"/>
      <c r="G160" s="39"/>
      <c r="H160" s="39"/>
      <c r="I160" s="39"/>
      <c r="J160" s="41"/>
    </row>
    <row r="161" spans="1:16" x14ac:dyDescent="0.25">
      <c r="A161" s="25" t="s">
        <v>37</v>
      </c>
      <c r="B161" s="26"/>
      <c r="C161" s="27" t="s">
        <v>229</v>
      </c>
      <c r="D161" s="28"/>
      <c r="E161" s="25" t="s">
        <v>230</v>
      </c>
      <c r="F161" s="28"/>
      <c r="G161" s="28"/>
      <c r="H161" s="28"/>
      <c r="I161" s="29">
        <f>SUMIFS(I162:I199,A162:A199,"P")</f>
        <v>0</v>
      </c>
      <c r="J161" s="30"/>
    </row>
    <row r="162" spans="1:16" x14ac:dyDescent="0.25">
      <c r="A162" s="31" t="s">
        <v>40</v>
      </c>
      <c r="B162" s="31">
        <v>37</v>
      </c>
      <c r="C162" s="32" t="s">
        <v>231</v>
      </c>
      <c r="D162" s="31" t="s">
        <v>42</v>
      </c>
      <c r="E162" s="33" t="s">
        <v>232</v>
      </c>
      <c r="F162" s="34" t="s">
        <v>81</v>
      </c>
      <c r="G162" s="35">
        <v>31</v>
      </c>
      <c r="H162" s="36">
        <v>0</v>
      </c>
      <c r="I162" s="36">
        <f>ROUND(G162*H162,P4)</f>
        <v>0</v>
      </c>
      <c r="J162" s="34" t="s">
        <v>45</v>
      </c>
      <c r="O162" s="37">
        <f>I162*0.21</f>
        <v>0</v>
      </c>
      <c r="P162">
        <v>3</v>
      </c>
    </row>
    <row r="163" spans="1:16" ht="45" x14ac:dyDescent="0.25">
      <c r="A163" s="31" t="s">
        <v>46</v>
      </c>
      <c r="B163" s="38"/>
      <c r="C163" s="39"/>
      <c r="D163" s="39"/>
      <c r="E163" s="33" t="s">
        <v>233</v>
      </c>
      <c r="F163" s="39"/>
      <c r="G163" s="39"/>
      <c r="H163" s="39"/>
      <c r="I163" s="39"/>
      <c r="J163" s="41"/>
    </row>
    <row r="164" spans="1:16" x14ac:dyDescent="0.25">
      <c r="A164" s="31" t="s">
        <v>47</v>
      </c>
      <c r="B164" s="38"/>
      <c r="C164" s="39"/>
      <c r="D164" s="39"/>
      <c r="E164" s="42" t="s">
        <v>234</v>
      </c>
      <c r="F164" s="39"/>
      <c r="G164" s="39"/>
      <c r="H164" s="39"/>
      <c r="I164" s="39"/>
      <c r="J164" s="41"/>
    </row>
    <row r="165" spans="1:16" ht="210" x14ac:dyDescent="0.25">
      <c r="A165" s="31" t="s">
        <v>49</v>
      </c>
      <c r="B165" s="38"/>
      <c r="C165" s="39"/>
      <c r="D165" s="39"/>
      <c r="E165" s="33" t="s">
        <v>235</v>
      </c>
      <c r="F165" s="39"/>
      <c r="G165" s="39"/>
      <c r="H165" s="39"/>
      <c r="I165" s="39"/>
      <c r="J165" s="41"/>
    </row>
    <row r="166" spans="1:16" x14ac:dyDescent="0.25">
      <c r="A166" s="31" t="s">
        <v>40</v>
      </c>
      <c r="B166" s="31">
        <v>38</v>
      </c>
      <c r="C166" s="32" t="s">
        <v>236</v>
      </c>
      <c r="D166" s="31" t="s">
        <v>42</v>
      </c>
      <c r="E166" s="33" t="s">
        <v>237</v>
      </c>
      <c r="F166" s="34" t="s">
        <v>238</v>
      </c>
      <c r="G166" s="35">
        <v>10</v>
      </c>
      <c r="H166" s="36">
        <v>0</v>
      </c>
      <c r="I166" s="36">
        <f>ROUND(G166*H166,P4)</f>
        <v>0</v>
      </c>
      <c r="J166" s="34" t="s">
        <v>45</v>
      </c>
      <c r="O166" s="37">
        <f>I166*0.21</f>
        <v>0</v>
      </c>
      <c r="P166">
        <v>3</v>
      </c>
    </row>
    <row r="167" spans="1:16" x14ac:dyDescent="0.25">
      <c r="A167" s="31" t="s">
        <v>46</v>
      </c>
      <c r="B167" s="38"/>
      <c r="C167" s="39"/>
      <c r="D167" s="39"/>
      <c r="E167" s="33" t="s">
        <v>239</v>
      </c>
      <c r="F167" s="39"/>
      <c r="G167" s="39"/>
      <c r="H167" s="39"/>
      <c r="I167" s="39"/>
      <c r="J167" s="41"/>
    </row>
    <row r="168" spans="1:16" x14ac:dyDescent="0.25">
      <c r="A168" s="31" t="s">
        <v>47</v>
      </c>
      <c r="B168" s="38"/>
      <c r="C168" s="39"/>
      <c r="D168" s="39"/>
      <c r="E168" s="42" t="s">
        <v>240</v>
      </c>
      <c r="F168" s="39"/>
      <c r="G168" s="39"/>
      <c r="H168" s="39"/>
      <c r="I168" s="39"/>
      <c r="J168" s="41"/>
    </row>
    <row r="169" spans="1:16" ht="75" x14ac:dyDescent="0.25">
      <c r="A169" s="31" t="s">
        <v>49</v>
      </c>
      <c r="B169" s="38"/>
      <c r="C169" s="39"/>
      <c r="D169" s="39"/>
      <c r="E169" s="33" t="s">
        <v>241</v>
      </c>
      <c r="F169" s="39"/>
      <c r="G169" s="39"/>
      <c r="H169" s="39"/>
      <c r="I169" s="39"/>
      <c r="J169" s="41"/>
    </row>
    <row r="170" spans="1:16" x14ac:dyDescent="0.25">
      <c r="A170" s="31" t="s">
        <v>40</v>
      </c>
      <c r="B170" s="31">
        <v>39</v>
      </c>
      <c r="C170" s="32" t="s">
        <v>242</v>
      </c>
      <c r="D170" s="31" t="s">
        <v>42</v>
      </c>
      <c r="E170" s="33" t="s">
        <v>243</v>
      </c>
      <c r="F170" s="34" t="s">
        <v>238</v>
      </c>
      <c r="G170" s="35">
        <v>14</v>
      </c>
      <c r="H170" s="36">
        <v>0</v>
      </c>
      <c r="I170" s="36">
        <f>ROUND(G170*H170,P4)</f>
        <v>0</v>
      </c>
      <c r="J170" s="34" t="s">
        <v>45</v>
      </c>
      <c r="O170" s="37">
        <f>I170*0.21</f>
        <v>0</v>
      </c>
      <c r="P170">
        <v>3</v>
      </c>
    </row>
    <row r="171" spans="1:16" ht="30" x14ac:dyDescent="0.25">
      <c r="A171" s="31" t="s">
        <v>46</v>
      </c>
      <c r="B171" s="38"/>
      <c r="C171" s="39"/>
      <c r="D171" s="39"/>
      <c r="E171" s="33" t="s">
        <v>244</v>
      </c>
      <c r="F171" s="39"/>
      <c r="G171" s="39"/>
      <c r="H171" s="39"/>
      <c r="I171" s="39"/>
      <c r="J171" s="41"/>
    </row>
    <row r="172" spans="1:16" x14ac:dyDescent="0.25">
      <c r="A172" s="31" t="s">
        <v>47</v>
      </c>
      <c r="B172" s="38"/>
      <c r="C172" s="39"/>
      <c r="D172" s="39"/>
      <c r="E172" s="42" t="s">
        <v>245</v>
      </c>
      <c r="F172" s="39"/>
      <c r="G172" s="39"/>
      <c r="H172" s="39"/>
      <c r="I172" s="39"/>
      <c r="J172" s="41"/>
    </row>
    <row r="173" spans="1:16" ht="75" x14ac:dyDescent="0.25">
      <c r="A173" s="31" t="s">
        <v>49</v>
      </c>
      <c r="B173" s="38"/>
      <c r="C173" s="39"/>
      <c r="D173" s="39"/>
      <c r="E173" s="33" t="s">
        <v>246</v>
      </c>
      <c r="F173" s="39"/>
      <c r="G173" s="39"/>
      <c r="H173" s="39"/>
      <c r="I173" s="39"/>
      <c r="J173" s="41"/>
    </row>
    <row r="174" spans="1:16" x14ac:dyDescent="0.25">
      <c r="A174" s="31" t="s">
        <v>40</v>
      </c>
      <c r="B174" s="31">
        <v>40</v>
      </c>
      <c r="C174" s="32" t="s">
        <v>247</v>
      </c>
      <c r="D174" s="31" t="s">
        <v>42</v>
      </c>
      <c r="E174" s="33" t="s">
        <v>248</v>
      </c>
      <c r="F174" s="34" t="s">
        <v>238</v>
      </c>
      <c r="G174" s="35">
        <v>2</v>
      </c>
      <c r="H174" s="36">
        <v>0</v>
      </c>
      <c r="I174" s="36">
        <f>ROUND(G174*H174,P4)</f>
        <v>0</v>
      </c>
      <c r="J174" s="34" t="s">
        <v>45</v>
      </c>
      <c r="O174" s="37">
        <f>I174*0.21</f>
        <v>0</v>
      </c>
      <c r="P174">
        <v>3</v>
      </c>
    </row>
    <row r="175" spans="1:16" x14ac:dyDescent="0.25">
      <c r="A175" s="31" t="s">
        <v>46</v>
      </c>
      <c r="B175" s="38"/>
      <c r="C175" s="39"/>
      <c r="D175" s="39"/>
      <c r="E175" s="33" t="s">
        <v>249</v>
      </c>
      <c r="F175" s="39"/>
      <c r="G175" s="39"/>
      <c r="H175" s="39"/>
      <c r="I175" s="39"/>
      <c r="J175" s="41"/>
    </row>
    <row r="176" spans="1:16" ht="90" x14ac:dyDescent="0.25">
      <c r="A176" s="31" t="s">
        <v>49</v>
      </c>
      <c r="B176" s="38"/>
      <c r="C176" s="39"/>
      <c r="D176" s="39"/>
      <c r="E176" s="33" t="s">
        <v>250</v>
      </c>
      <c r="F176" s="39"/>
      <c r="G176" s="39"/>
      <c r="H176" s="39"/>
      <c r="I176" s="39"/>
      <c r="J176" s="41"/>
    </row>
    <row r="177" spans="1:16" ht="30" x14ac:dyDescent="0.25">
      <c r="A177" s="31" t="s">
        <v>40</v>
      </c>
      <c r="B177" s="31">
        <v>41</v>
      </c>
      <c r="C177" s="32" t="s">
        <v>251</v>
      </c>
      <c r="D177" s="31" t="s">
        <v>42</v>
      </c>
      <c r="E177" s="33" t="s">
        <v>252</v>
      </c>
      <c r="F177" s="34" t="s">
        <v>81</v>
      </c>
      <c r="G177" s="35">
        <v>47.85</v>
      </c>
      <c r="H177" s="36">
        <v>0</v>
      </c>
      <c r="I177" s="36">
        <f>ROUND(G177*H177,P4)</f>
        <v>0</v>
      </c>
      <c r="J177" s="34" t="s">
        <v>45</v>
      </c>
      <c r="O177" s="37">
        <f>I177*0.21</f>
        <v>0</v>
      </c>
      <c r="P177">
        <v>3</v>
      </c>
    </row>
    <row r="178" spans="1:16" x14ac:dyDescent="0.25">
      <c r="A178" s="31" t="s">
        <v>46</v>
      </c>
      <c r="B178" s="38"/>
      <c r="C178" s="39"/>
      <c r="D178" s="39"/>
      <c r="E178" s="33" t="s">
        <v>253</v>
      </c>
      <c r="F178" s="39"/>
      <c r="G178" s="39"/>
      <c r="H178" s="39"/>
      <c r="I178" s="39"/>
      <c r="J178" s="41"/>
    </row>
    <row r="179" spans="1:16" ht="45" x14ac:dyDescent="0.25">
      <c r="A179" s="31" t="s">
        <v>47</v>
      </c>
      <c r="B179" s="38"/>
      <c r="C179" s="39"/>
      <c r="D179" s="39"/>
      <c r="E179" s="42" t="s">
        <v>254</v>
      </c>
      <c r="F179" s="39"/>
      <c r="G179" s="39"/>
      <c r="H179" s="39"/>
      <c r="I179" s="39"/>
      <c r="J179" s="41"/>
    </row>
    <row r="180" spans="1:16" ht="90" x14ac:dyDescent="0.25">
      <c r="A180" s="31" t="s">
        <v>49</v>
      </c>
      <c r="B180" s="38"/>
      <c r="C180" s="39"/>
      <c r="D180" s="39"/>
      <c r="E180" s="33" t="s">
        <v>255</v>
      </c>
      <c r="F180" s="39"/>
      <c r="G180" s="39"/>
      <c r="H180" s="39"/>
      <c r="I180" s="39"/>
      <c r="J180" s="41"/>
    </row>
    <row r="181" spans="1:16" ht="30" x14ac:dyDescent="0.25">
      <c r="A181" s="31" t="s">
        <v>40</v>
      </c>
      <c r="B181" s="31">
        <v>42</v>
      </c>
      <c r="C181" s="32" t="s">
        <v>256</v>
      </c>
      <c r="D181" s="31" t="s">
        <v>42</v>
      </c>
      <c r="E181" s="33" t="s">
        <v>257</v>
      </c>
      <c r="F181" s="34" t="s">
        <v>81</v>
      </c>
      <c r="G181" s="35">
        <v>13.2</v>
      </c>
      <c r="H181" s="36">
        <v>0</v>
      </c>
      <c r="I181" s="36">
        <f>ROUND(G181*H181,P4)</f>
        <v>0</v>
      </c>
      <c r="J181" s="34" t="s">
        <v>45</v>
      </c>
      <c r="O181" s="37">
        <f>I181*0.21</f>
        <v>0</v>
      </c>
      <c r="P181">
        <v>3</v>
      </c>
    </row>
    <row r="182" spans="1:16" x14ac:dyDescent="0.25">
      <c r="A182" s="31" t="s">
        <v>46</v>
      </c>
      <c r="B182" s="38"/>
      <c r="C182" s="39"/>
      <c r="D182" s="39"/>
      <c r="E182" s="33" t="s">
        <v>258</v>
      </c>
      <c r="F182" s="39"/>
      <c r="G182" s="39"/>
      <c r="H182" s="39"/>
      <c r="I182" s="39"/>
      <c r="J182" s="41"/>
    </row>
    <row r="183" spans="1:16" x14ac:dyDescent="0.25">
      <c r="A183" s="31" t="s">
        <v>47</v>
      </c>
      <c r="B183" s="38"/>
      <c r="C183" s="39"/>
      <c r="D183" s="39"/>
      <c r="E183" s="42" t="s">
        <v>259</v>
      </c>
      <c r="F183" s="39"/>
      <c r="G183" s="39"/>
      <c r="H183" s="39"/>
      <c r="I183" s="39"/>
      <c r="J183" s="41"/>
    </row>
    <row r="184" spans="1:16" ht="90" x14ac:dyDescent="0.25">
      <c r="A184" s="31" t="s">
        <v>49</v>
      </c>
      <c r="B184" s="38"/>
      <c r="C184" s="39"/>
      <c r="D184" s="39"/>
      <c r="E184" s="33" t="s">
        <v>255</v>
      </c>
      <c r="F184" s="39"/>
      <c r="G184" s="39"/>
      <c r="H184" s="39"/>
      <c r="I184" s="39"/>
      <c r="J184" s="41"/>
    </row>
    <row r="185" spans="1:16" x14ac:dyDescent="0.25">
      <c r="A185" s="31" t="s">
        <v>40</v>
      </c>
      <c r="B185" s="31">
        <v>43</v>
      </c>
      <c r="C185" s="32" t="s">
        <v>260</v>
      </c>
      <c r="D185" s="31" t="s">
        <v>42</v>
      </c>
      <c r="E185" s="33" t="s">
        <v>261</v>
      </c>
      <c r="F185" s="34" t="s">
        <v>81</v>
      </c>
      <c r="G185" s="35">
        <v>34.049999999999997</v>
      </c>
      <c r="H185" s="36">
        <v>0</v>
      </c>
      <c r="I185" s="36">
        <f>ROUND(G185*H185,P4)</f>
        <v>0</v>
      </c>
      <c r="J185" s="34" t="s">
        <v>45</v>
      </c>
      <c r="O185" s="37">
        <f>I185*0.21</f>
        <v>0</v>
      </c>
      <c r="P185">
        <v>3</v>
      </c>
    </row>
    <row r="186" spans="1:16" x14ac:dyDescent="0.25">
      <c r="A186" s="31" t="s">
        <v>46</v>
      </c>
      <c r="B186" s="38"/>
      <c r="C186" s="39"/>
      <c r="D186" s="39"/>
      <c r="E186" s="33" t="s">
        <v>262</v>
      </c>
      <c r="F186" s="39"/>
      <c r="G186" s="39"/>
      <c r="H186" s="39"/>
      <c r="I186" s="39"/>
      <c r="J186" s="41"/>
    </row>
    <row r="187" spans="1:16" x14ac:dyDescent="0.25">
      <c r="A187" s="31" t="s">
        <v>47</v>
      </c>
      <c r="B187" s="38"/>
      <c r="C187" s="39"/>
      <c r="D187" s="39"/>
      <c r="E187" s="42" t="s">
        <v>263</v>
      </c>
      <c r="F187" s="39"/>
      <c r="G187" s="39"/>
      <c r="H187" s="39"/>
      <c r="I187" s="39"/>
      <c r="J187" s="41"/>
    </row>
    <row r="188" spans="1:16" ht="75" x14ac:dyDescent="0.25">
      <c r="A188" s="31" t="s">
        <v>49</v>
      </c>
      <c r="B188" s="38"/>
      <c r="C188" s="39"/>
      <c r="D188" s="39"/>
      <c r="E188" s="33" t="s">
        <v>264</v>
      </c>
      <c r="F188" s="39"/>
      <c r="G188" s="39"/>
      <c r="H188" s="39"/>
      <c r="I188" s="39"/>
      <c r="J188" s="41"/>
    </row>
    <row r="189" spans="1:16" x14ac:dyDescent="0.25">
      <c r="A189" s="31" t="s">
        <v>40</v>
      </c>
      <c r="B189" s="31">
        <v>44</v>
      </c>
      <c r="C189" s="32" t="s">
        <v>265</v>
      </c>
      <c r="D189" s="31" t="s">
        <v>42</v>
      </c>
      <c r="E189" s="33" t="s">
        <v>266</v>
      </c>
      <c r="F189" s="34" t="s">
        <v>81</v>
      </c>
      <c r="G189" s="35">
        <v>34.049999999999997</v>
      </c>
      <c r="H189" s="36">
        <v>0</v>
      </c>
      <c r="I189" s="36">
        <f>ROUND(G189*H189,P4)</f>
        <v>0</v>
      </c>
      <c r="J189" s="34" t="s">
        <v>45</v>
      </c>
      <c r="O189" s="37">
        <f>I189*0.21</f>
        <v>0</v>
      </c>
      <c r="P189">
        <v>3</v>
      </c>
    </row>
    <row r="190" spans="1:16" x14ac:dyDescent="0.25">
      <c r="A190" s="31" t="s">
        <v>46</v>
      </c>
      <c r="B190" s="38"/>
      <c r="C190" s="39"/>
      <c r="D190" s="39"/>
      <c r="E190" s="33" t="s">
        <v>267</v>
      </c>
      <c r="F190" s="39"/>
      <c r="G190" s="39"/>
      <c r="H190" s="39"/>
      <c r="I190" s="39"/>
      <c r="J190" s="41"/>
    </row>
    <row r="191" spans="1:16" x14ac:dyDescent="0.25">
      <c r="A191" s="31" t="s">
        <v>47</v>
      </c>
      <c r="B191" s="38"/>
      <c r="C191" s="39"/>
      <c r="D191" s="39"/>
      <c r="E191" s="42" t="s">
        <v>263</v>
      </c>
      <c r="F191" s="39"/>
      <c r="G191" s="39"/>
      <c r="H191" s="39"/>
      <c r="I191" s="39"/>
      <c r="J191" s="41"/>
    </row>
    <row r="192" spans="1:16" ht="90" x14ac:dyDescent="0.25">
      <c r="A192" s="31" t="s">
        <v>49</v>
      </c>
      <c r="B192" s="38"/>
      <c r="C192" s="39"/>
      <c r="D192" s="39"/>
      <c r="E192" s="33" t="s">
        <v>268</v>
      </c>
      <c r="F192" s="39"/>
      <c r="G192" s="39"/>
      <c r="H192" s="39"/>
      <c r="I192" s="39"/>
      <c r="J192" s="41"/>
    </row>
    <row r="193" spans="1:16" ht="30" x14ac:dyDescent="0.25">
      <c r="A193" s="31" t="s">
        <v>40</v>
      </c>
      <c r="B193" s="31">
        <v>45</v>
      </c>
      <c r="C193" s="32" t="s">
        <v>269</v>
      </c>
      <c r="D193" s="31" t="s">
        <v>42</v>
      </c>
      <c r="E193" s="33" t="s">
        <v>270</v>
      </c>
      <c r="F193" s="34" t="s">
        <v>81</v>
      </c>
      <c r="G193" s="35">
        <v>24.5</v>
      </c>
      <c r="H193" s="36">
        <v>0</v>
      </c>
      <c r="I193" s="36">
        <f>ROUND(G193*H193,P4)</f>
        <v>0</v>
      </c>
      <c r="J193" s="34" t="s">
        <v>45</v>
      </c>
      <c r="O193" s="37">
        <f>I193*0.21</f>
        <v>0</v>
      </c>
      <c r="P193">
        <v>3</v>
      </c>
    </row>
    <row r="194" spans="1:16" x14ac:dyDescent="0.25">
      <c r="A194" s="31" t="s">
        <v>46</v>
      </c>
      <c r="B194" s="38"/>
      <c r="C194" s="39"/>
      <c r="D194" s="39"/>
      <c r="E194" s="33" t="s">
        <v>271</v>
      </c>
      <c r="F194" s="39"/>
      <c r="G194" s="39"/>
      <c r="H194" s="39"/>
      <c r="I194" s="39"/>
      <c r="J194" s="41"/>
    </row>
    <row r="195" spans="1:16" x14ac:dyDescent="0.25">
      <c r="A195" s="31" t="s">
        <v>47</v>
      </c>
      <c r="B195" s="38"/>
      <c r="C195" s="39"/>
      <c r="D195" s="39"/>
      <c r="E195" s="42" t="s">
        <v>272</v>
      </c>
      <c r="F195" s="39"/>
      <c r="G195" s="39"/>
      <c r="H195" s="39"/>
      <c r="I195" s="39"/>
      <c r="J195" s="41"/>
    </row>
    <row r="196" spans="1:16" ht="180" x14ac:dyDescent="0.25">
      <c r="A196" s="31" t="s">
        <v>49</v>
      </c>
      <c r="B196" s="38"/>
      <c r="C196" s="39"/>
      <c r="D196" s="39"/>
      <c r="E196" s="33" t="s">
        <v>273</v>
      </c>
      <c r="F196" s="39"/>
      <c r="G196" s="39"/>
      <c r="H196" s="39"/>
      <c r="I196" s="39"/>
      <c r="J196" s="41"/>
    </row>
    <row r="197" spans="1:16" x14ac:dyDescent="0.25">
      <c r="A197" s="31" t="s">
        <v>40</v>
      </c>
      <c r="B197" s="31">
        <v>46</v>
      </c>
      <c r="C197" s="32" t="s">
        <v>274</v>
      </c>
      <c r="D197" s="31" t="s">
        <v>42</v>
      </c>
      <c r="E197" s="33" t="s">
        <v>275</v>
      </c>
      <c r="F197" s="34" t="s">
        <v>238</v>
      </c>
      <c r="G197" s="35">
        <v>1</v>
      </c>
      <c r="H197" s="36">
        <v>0</v>
      </c>
      <c r="I197" s="36">
        <f>ROUND(G197*H197,P4)</f>
        <v>0</v>
      </c>
      <c r="J197" s="34" t="s">
        <v>45</v>
      </c>
      <c r="O197" s="37">
        <f>I197*0.21</f>
        <v>0</v>
      </c>
      <c r="P197">
        <v>3</v>
      </c>
    </row>
    <row r="198" spans="1:16" x14ac:dyDescent="0.25">
      <c r="A198" s="31" t="s">
        <v>46</v>
      </c>
      <c r="B198" s="38"/>
      <c r="C198" s="39"/>
      <c r="D198" s="39"/>
      <c r="E198" s="33" t="s">
        <v>276</v>
      </c>
      <c r="F198" s="39"/>
      <c r="G198" s="39"/>
      <c r="H198" s="39"/>
      <c r="I198" s="39"/>
      <c r="J198" s="41"/>
    </row>
    <row r="199" spans="1:16" ht="90" x14ac:dyDescent="0.25">
      <c r="A199" s="31" t="s">
        <v>49</v>
      </c>
      <c r="B199" s="43"/>
      <c r="C199" s="44"/>
      <c r="D199" s="44"/>
      <c r="E199" s="33" t="s">
        <v>277</v>
      </c>
      <c r="F199" s="44"/>
      <c r="G199" s="44"/>
      <c r="H199" s="44"/>
      <c r="I199" s="44"/>
      <c r="J199" s="45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9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15</v>
      </c>
      <c r="F2" s="14"/>
      <c r="G2" s="14"/>
      <c r="H2" s="14"/>
      <c r="I2" s="14"/>
      <c r="J2" s="16"/>
    </row>
    <row r="3" spans="1:16" x14ac:dyDescent="0.25">
      <c r="A3" s="3" t="s">
        <v>16</v>
      </c>
      <c r="B3" s="17" t="s">
        <v>17</v>
      </c>
      <c r="C3" s="48" t="s">
        <v>18</v>
      </c>
      <c r="D3" s="49"/>
      <c r="E3" s="18" t="s">
        <v>19</v>
      </c>
      <c r="F3" s="14"/>
      <c r="G3" s="14"/>
      <c r="H3" s="19" t="s">
        <v>13</v>
      </c>
      <c r="I3" s="20">
        <f>SUMIFS(I9:I129,A9:A129,"SD")</f>
        <v>0</v>
      </c>
      <c r="J3" s="16"/>
      <c r="O3">
        <v>0</v>
      </c>
      <c r="P3">
        <v>2</v>
      </c>
    </row>
    <row r="4" spans="1:16" x14ac:dyDescent="0.25">
      <c r="A4" s="3" t="s">
        <v>20</v>
      </c>
      <c r="B4" s="17" t="s">
        <v>21</v>
      </c>
      <c r="C4" s="48" t="s">
        <v>22</v>
      </c>
      <c r="D4" s="49"/>
      <c r="E4" s="18" t="s">
        <v>23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3" t="s">
        <v>24</v>
      </c>
      <c r="B5" s="17" t="s">
        <v>25</v>
      </c>
      <c r="C5" s="48" t="s">
        <v>13</v>
      </c>
      <c r="D5" s="49"/>
      <c r="E5" s="18" t="s">
        <v>14</v>
      </c>
      <c r="F5" s="14"/>
      <c r="G5" s="14"/>
      <c r="H5" s="14"/>
      <c r="I5" s="14"/>
      <c r="J5" s="16"/>
      <c r="O5">
        <v>0.21</v>
      </c>
    </row>
    <row r="6" spans="1:16" x14ac:dyDescent="0.25">
      <c r="A6" s="50" t="s">
        <v>26</v>
      </c>
      <c r="B6" s="51" t="s">
        <v>27</v>
      </c>
      <c r="C6" s="52" t="s">
        <v>28</v>
      </c>
      <c r="D6" s="52" t="s">
        <v>29</v>
      </c>
      <c r="E6" s="52" t="s">
        <v>30</v>
      </c>
      <c r="F6" s="52" t="s">
        <v>31</v>
      </c>
      <c r="G6" s="52" t="s">
        <v>32</v>
      </c>
      <c r="H6" s="52" t="s">
        <v>33</v>
      </c>
      <c r="I6" s="52"/>
      <c r="J6" s="53" t="s">
        <v>34</v>
      </c>
    </row>
    <row r="7" spans="1:16" x14ac:dyDescent="0.25">
      <c r="A7" s="50"/>
      <c r="B7" s="51"/>
      <c r="C7" s="52"/>
      <c r="D7" s="52"/>
      <c r="E7" s="52"/>
      <c r="F7" s="52"/>
      <c r="G7" s="52"/>
      <c r="H7" s="6" t="s">
        <v>35</v>
      </c>
      <c r="I7" s="6" t="s">
        <v>36</v>
      </c>
      <c r="J7" s="53"/>
    </row>
    <row r="8" spans="1:16" x14ac:dyDescent="0.25">
      <c r="A8" s="23">
        <v>0</v>
      </c>
      <c r="B8" s="21">
        <v>1</v>
      </c>
      <c r="C8" s="24">
        <v>2</v>
      </c>
      <c r="D8" s="6">
        <v>3</v>
      </c>
      <c r="E8" s="24">
        <v>4</v>
      </c>
      <c r="F8" s="6">
        <v>5</v>
      </c>
      <c r="G8" s="6">
        <v>6</v>
      </c>
      <c r="H8" s="6">
        <v>7</v>
      </c>
      <c r="I8" s="24">
        <v>8</v>
      </c>
      <c r="J8" s="22">
        <v>9</v>
      </c>
    </row>
    <row r="9" spans="1:16" x14ac:dyDescent="0.25">
      <c r="A9" s="25" t="s">
        <v>37</v>
      </c>
      <c r="B9" s="26"/>
      <c r="C9" s="27" t="s">
        <v>51</v>
      </c>
      <c r="D9" s="28"/>
      <c r="E9" s="25" t="s">
        <v>52</v>
      </c>
      <c r="F9" s="28"/>
      <c r="G9" s="28"/>
      <c r="H9" s="28"/>
      <c r="I9" s="29">
        <f>SUMIFS(I10:I49,A10:A49,"P")</f>
        <v>0</v>
      </c>
      <c r="J9" s="30"/>
    </row>
    <row r="10" spans="1:16" x14ac:dyDescent="0.25">
      <c r="A10" s="31" t="s">
        <v>40</v>
      </c>
      <c r="B10" s="31">
        <v>1</v>
      </c>
      <c r="C10" s="32" t="s">
        <v>278</v>
      </c>
      <c r="D10" s="31" t="s">
        <v>42</v>
      </c>
      <c r="E10" s="33" t="s">
        <v>279</v>
      </c>
      <c r="F10" s="34" t="s">
        <v>44</v>
      </c>
      <c r="G10" s="35">
        <v>216</v>
      </c>
      <c r="H10" s="36">
        <v>0</v>
      </c>
      <c r="I10" s="36">
        <f>ROUND(G10*H10,P4)</f>
        <v>0</v>
      </c>
      <c r="J10" s="34" t="s">
        <v>45</v>
      </c>
      <c r="O10" s="37">
        <f>I10*0.21</f>
        <v>0</v>
      </c>
      <c r="P10">
        <v>3</v>
      </c>
    </row>
    <row r="11" spans="1:16" x14ac:dyDescent="0.25">
      <c r="A11" s="31" t="s">
        <v>46</v>
      </c>
      <c r="B11" s="38"/>
      <c r="C11" s="39"/>
      <c r="D11" s="39"/>
      <c r="E11" s="40" t="s">
        <v>42</v>
      </c>
      <c r="F11" s="39"/>
      <c r="G11" s="39"/>
      <c r="H11" s="39"/>
      <c r="I11" s="39"/>
      <c r="J11" s="41"/>
    </row>
    <row r="12" spans="1:16" x14ac:dyDescent="0.25">
      <c r="A12" s="31" t="s">
        <v>47</v>
      </c>
      <c r="B12" s="38"/>
      <c r="C12" s="39"/>
      <c r="D12" s="39"/>
      <c r="E12" s="42" t="s">
        <v>280</v>
      </c>
      <c r="F12" s="39"/>
      <c r="G12" s="39"/>
      <c r="H12" s="39"/>
      <c r="I12" s="39"/>
      <c r="J12" s="41"/>
    </row>
    <row r="13" spans="1:16" ht="75" x14ac:dyDescent="0.25">
      <c r="A13" s="31" t="s">
        <v>49</v>
      </c>
      <c r="B13" s="38"/>
      <c r="C13" s="39"/>
      <c r="D13" s="39"/>
      <c r="E13" s="33" t="s">
        <v>281</v>
      </c>
      <c r="F13" s="39"/>
      <c r="G13" s="39"/>
      <c r="H13" s="39"/>
      <c r="I13" s="39"/>
      <c r="J13" s="41"/>
    </row>
    <row r="14" spans="1:16" x14ac:dyDescent="0.25">
      <c r="A14" s="31" t="s">
        <v>40</v>
      </c>
      <c r="B14" s="31">
        <v>2</v>
      </c>
      <c r="C14" s="32" t="s">
        <v>282</v>
      </c>
      <c r="D14" s="31" t="s">
        <v>42</v>
      </c>
      <c r="E14" s="33" t="s">
        <v>283</v>
      </c>
      <c r="F14" s="34" t="s">
        <v>44</v>
      </c>
      <c r="G14" s="35">
        <v>250.96</v>
      </c>
      <c r="H14" s="36">
        <v>0</v>
      </c>
      <c r="I14" s="36">
        <f>ROUND(G14*H14,P4)</f>
        <v>0</v>
      </c>
      <c r="J14" s="34" t="s">
        <v>45</v>
      </c>
      <c r="O14" s="37">
        <f>I14*0.21</f>
        <v>0</v>
      </c>
      <c r="P14">
        <v>3</v>
      </c>
    </row>
    <row r="15" spans="1:16" x14ac:dyDescent="0.25">
      <c r="A15" s="31" t="s">
        <v>46</v>
      </c>
      <c r="B15" s="38"/>
      <c r="C15" s="39"/>
      <c r="D15" s="39"/>
      <c r="E15" s="40" t="s">
        <v>42</v>
      </c>
      <c r="F15" s="39"/>
      <c r="G15" s="39"/>
      <c r="H15" s="39"/>
      <c r="I15" s="39"/>
      <c r="J15" s="41"/>
    </row>
    <row r="16" spans="1:16" x14ac:dyDescent="0.25">
      <c r="A16" s="31" t="s">
        <v>47</v>
      </c>
      <c r="B16" s="38"/>
      <c r="C16" s="39"/>
      <c r="D16" s="39"/>
      <c r="E16" s="42" t="s">
        <v>284</v>
      </c>
      <c r="F16" s="39"/>
      <c r="G16" s="39"/>
      <c r="H16" s="39"/>
      <c r="I16" s="39"/>
      <c r="J16" s="41"/>
    </row>
    <row r="17" spans="1:16" ht="409.5" x14ac:dyDescent="0.25">
      <c r="A17" s="31" t="s">
        <v>49</v>
      </c>
      <c r="B17" s="38"/>
      <c r="C17" s="39"/>
      <c r="D17" s="39"/>
      <c r="E17" s="33" t="s">
        <v>285</v>
      </c>
      <c r="F17" s="39"/>
      <c r="G17" s="39"/>
      <c r="H17" s="39"/>
      <c r="I17" s="39"/>
      <c r="J17" s="41"/>
    </row>
    <row r="18" spans="1:16" x14ac:dyDescent="0.25">
      <c r="A18" s="31" t="s">
        <v>40</v>
      </c>
      <c r="B18" s="31">
        <v>3</v>
      </c>
      <c r="C18" s="32" t="s">
        <v>286</v>
      </c>
      <c r="D18" s="31" t="s">
        <v>42</v>
      </c>
      <c r="E18" s="33" t="s">
        <v>287</v>
      </c>
      <c r="F18" s="34" t="s">
        <v>44</v>
      </c>
      <c r="G18" s="35">
        <v>386.26</v>
      </c>
      <c r="H18" s="36">
        <v>0</v>
      </c>
      <c r="I18" s="36">
        <f>ROUND(G18*H18,P4)</f>
        <v>0</v>
      </c>
      <c r="J18" s="34" t="s">
        <v>45</v>
      </c>
      <c r="O18" s="37">
        <f>I18*0.21</f>
        <v>0</v>
      </c>
      <c r="P18">
        <v>3</v>
      </c>
    </row>
    <row r="19" spans="1:16" x14ac:dyDescent="0.25">
      <c r="A19" s="31" t="s">
        <v>46</v>
      </c>
      <c r="B19" s="38"/>
      <c r="C19" s="39"/>
      <c r="D19" s="39"/>
      <c r="E19" s="40" t="s">
        <v>42</v>
      </c>
      <c r="F19" s="39"/>
      <c r="G19" s="39"/>
      <c r="H19" s="39"/>
      <c r="I19" s="39"/>
      <c r="J19" s="41"/>
    </row>
    <row r="20" spans="1:16" ht="45" x14ac:dyDescent="0.25">
      <c r="A20" s="31" t="s">
        <v>47</v>
      </c>
      <c r="B20" s="38"/>
      <c r="C20" s="39"/>
      <c r="D20" s="39"/>
      <c r="E20" s="42" t="s">
        <v>288</v>
      </c>
      <c r="F20" s="39"/>
      <c r="G20" s="39"/>
      <c r="H20" s="39"/>
      <c r="I20" s="39"/>
      <c r="J20" s="41"/>
    </row>
    <row r="21" spans="1:16" ht="409.5" x14ac:dyDescent="0.25">
      <c r="A21" s="31" t="s">
        <v>49</v>
      </c>
      <c r="B21" s="38"/>
      <c r="C21" s="39"/>
      <c r="D21" s="39"/>
      <c r="E21" s="33" t="s">
        <v>56</v>
      </c>
      <c r="F21" s="39"/>
      <c r="G21" s="39"/>
      <c r="H21" s="39"/>
      <c r="I21" s="39"/>
      <c r="J21" s="41"/>
    </row>
    <row r="22" spans="1:16" x14ac:dyDescent="0.25">
      <c r="A22" s="31" t="s">
        <v>40</v>
      </c>
      <c r="B22" s="31">
        <v>4</v>
      </c>
      <c r="C22" s="32" t="s">
        <v>289</v>
      </c>
      <c r="D22" s="31" t="s">
        <v>42</v>
      </c>
      <c r="E22" s="33" t="s">
        <v>290</v>
      </c>
      <c r="F22" s="34" t="s">
        <v>44</v>
      </c>
      <c r="G22" s="35">
        <v>80.7</v>
      </c>
      <c r="H22" s="36">
        <v>0</v>
      </c>
      <c r="I22" s="36">
        <f>ROUND(G22*H22,P4)</f>
        <v>0</v>
      </c>
      <c r="J22" s="34" t="s">
        <v>45</v>
      </c>
      <c r="O22" s="37">
        <f>I22*0.21</f>
        <v>0</v>
      </c>
      <c r="P22">
        <v>3</v>
      </c>
    </row>
    <row r="23" spans="1:16" x14ac:dyDescent="0.25">
      <c r="A23" s="31" t="s">
        <v>46</v>
      </c>
      <c r="B23" s="38"/>
      <c r="C23" s="39"/>
      <c r="D23" s="39"/>
      <c r="E23" s="40" t="s">
        <v>42</v>
      </c>
      <c r="F23" s="39"/>
      <c r="G23" s="39"/>
      <c r="H23" s="39"/>
      <c r="I23" s="39"/>
      <c r="J23" s="41"/>
    </row>
    <row r="24" spans="1:16" x14ac:dyDescent="0.25">
      <c r="A24" s="31" t="s">
        <v>47</v>
      </c>
      <c r="B24" s="38"/>
      <c r="C24" s="39"/>
      <c r="D24" s="39"/>
      <c r="E24" s="42" t="s">
        <v>291</v>
      </c>
      <c r="F24" s="39"/>
      <c r="G24" s="39"/>
      <c r="H24" s="39"/>
      <c r="I24" s="39"/>
      <c r="J24" s="41"/>
    </row>
    <row r="25" spans="1:16" ht="409.5" x14ac:dyDescent="0.25">
      <c r="A25" s="31" t="s">
        <v>49</v>
      </c>
      <c r="B25" s="38"/>
      <c r="C25" s="39"/>
      <c r="D25" s="39"/>
      <c r="E25" s="33" t="s">
        <v>292</v>
      </c>
      <c r="F25" s="39"/>
      <c r="G25" s="39"/>
      <c r="H25" s="39"/>
      <c r="I25" s="39"/>
      <c r="J25" s="41"/>
    </row>
    <row r="26" spans="1:16" x14ac:dyDescent="0.25">
      <c r="A26" s="31" t="s">
        <v>40</v>
      </c>
      <c r="B26" s="31">
        <v>5</v>
      </c>
      <c r="C26" s="32" t="s">
        <v>293</v>
      </c>
      <c r="D26" s="31" t="s">
        <v>42</v>
      </c>
      <c r="E26" s="33" t="s">
        <v>294</v>
      </c>
      <c r="F26" s="34" t="s">
        <v>44</v>
      </c>
      <c r="G26" s="35">
        <v>170.26</v>
      </c>
      <c r="H26" s="36">
        <v>0</v>
      </c>
      <c r="I26" s="36">
        <f>ROUND(G26*H26,P4)</f>
        <v>0</v>
      </c>
      <c r="J26" s="34" t="s">
        <v>45</v>
      </c>
      <c r="O26" s="37">
        <f>I26*0.21</f>
        <v>0</v>
      </c>
      <c r="P26">
        <v>3</v>
      </c>
    </row>
    <row r="27" spans="1:16" x14ac:dyDescent="0.25">
      <c r="A27" s="31" t="s">
        <v>46</v>
      </c>
      <c r="B27" s="38"/>
      <c r="C27" s="39"/>
      <c r="D27" s="39"/>
      <c r="E27" s="40" t="s">
        <v>42</v>
      </c>
      <c r="F27" s="39"/>
      <c r="G27" s="39"/>
      <c r="H27" s="39"/>
      <c r="I27" s="39"/>
      <c r="J27" s="41"/>
    </row>
    <row r="28" spans="1:16" x14ac:dyDescent="0.25">
      <c r="A28" s="31" t="s">
        <v>47</v>
      </c>
      <c r="B28" s="38"/>
      <c r="C28" s="39"/>
      <c r="D28" s="39"/>
      <c r="E28" s="42" t="s">
        <v>295</v>
      </c>
      <c r="F28" s="39"/>
      <c r="G28" s="39"/>
      <c r="H28" s="39"/>
      <c r="I28" s="39"/>
      <c r="J28" s="41"/>
    </row>
    <row r="29" spans="1:16" ht="409.5" x14ac:dyDescent="0.25">
      <c r="A29" s="31" t="s">
        <v>49</v>
      </c>
      <c r="B29" s="38"/>
      <c r="C29" s="39"/>
      <c r="D29" s="39"/>
      <c r="E29" s="33" t="s">
        <v>292</v>
      </c>
      <c r="F29" s="39"/>
      <c r="G29" s="39"/>
      <c r="H29" s="39"/>
      <c r="I29" s="39"/>
      <c r="J29" s="41"/>
    </row>
    <row r="30" spans="1:16" x14ac:dyDescent="0.25">
      <c r="A30" s="31" t="s">
        <v>40</v>
      </c>
      <c r="B30" s="31">
        <v>6</v>
      </c>
      <c r="C30" s="32" t="s">
        <v>62</v>
      </c>
      <c r="D30" s="31" t="s">
        <v>42</v>
      </c>
      <c r="E30" s="33" t="s">
        <v>63</v>
      </c>
      <c r="F30" s="34" t="s">
        <v>44</v>
      </c>
      <c r="G30" s="35">
        <v>385.99</v>
      </c>
      <c r="H30" s="36">
        <v>0</v>
      </c>
      <c r="I30" s="36">
        <f>ROUND(G30*H30,P4)</f>
        <v>0</v>
      </c>
      <c r="J30" s="34" t="s">
        <v>45</v>
      </c>
      <c r="O30" s="37">
        <f>I30*0.21</f>
        <v>0</v>
      </c>
      <c r="P30">
        <v>3</v>
      </c>
    </row>
    <row r="31" spans="1:16" x14ac:dyDescent="0.25">
      <c r="A31" s="31" t="s">
        <v>46</v>
      </c>
      <c r="B31" s="38"/>
      <c r="C31" s="39"/>
      <c r="D31" s="39"/>
      <c r="E31" s="40" t="s">
        <v>42</v>
      </c>
      <c r="F31" s="39"/>
      <c r="G31" s="39"/>
      <c r="H31" s="39"/>
      <c r="I31" s="39"/>
      <c r="J31" s="41"/>
    </row>
    <row r="32" spans="1:16" ht="45" x14ac:dyDescent="0.25">
      <c r="A32" s="31" t="s">
        <v>47</v>
      </c>
      <c r="B32" s="38"/>
      <c r="C32" s="39"/>
      <c r="D32" s="39"/>
      <c r="E32" s="42" t="s">
        <v>296</v>
      </c>
      <c r="F32" s="39"/>
      <c r="G32" s="39"/>
      <c r="H32" s="39"/>
      <c r="I32" s="39"/>
      <c r="J32" s="41"/>
    </row>
    <row r="33" spans="1:16" ht="285" x14ac:dyDescent="0.25">
      <c r="A33" s="31" t="s">
        <v>49</v>
      </c>
      <c r="B33" s="38"/>
      <c r="C33" s="39"/>
      <c r="D33" s="39"/>
      <c r="E33" s="33" t="s">
        <v>66</v>
      </c>
      <c r="F33" s="39"/>
      <c r="G33" s="39"/>
      <c r="H33" s="39"/>
      <c r="I33" s="39"/>
      <c r="J33" s="41"/>
    </row>
    <row r="34" spans="1:16" x14ac:dyDescent="0.25">
      <c r="A34" s="31" t="s">
        <v>40</v>
      </c>
      <c r="B34" s="31">
        <v>7</v>
      </c>
      <c r="C34" s="32" t="s">
        <v>297</v>
      </c>
      <c r="D34" s="31" t="s">
        <v>42</v>
      </c>
      <c r="E34" s="33" t="s">
        <v>298</v>
      </c>
      <c r="F34" s="34" t="s">
        <v>44</v>
      </c>
      <c r="G34" s="35">
        <v>44.58</v>
      </c>
      <c r="H34" s="36">
        <v>0</v>
      </c>
      <c r="I34" s="36">
        <f>ROUND(G34*H34,P4)</f>
        <v>0</v>
      </c>
      <c r="J34" s="34" t="s">
        <v>45</v>
      </c>
      <c r="O34" s="37">
        <f>I34*0.21</f>
        <v>0</v>
      </c>
      <c r="P34">
        <v>3</v>
      </c>
    </row>
    <row r="35" spans="1:16" x14ac:dyDescent="0.25">
      <c r="A35" s="31" t="s">
        <v>46</v>
      </c>
      <c r="B35" s="38"/>
      <c r="C35" s="39"/>
      <c r="D35" s="39"/>
      <c r="E35" s="40" t="s">
        <v>42</v>
      </c>
      <c r="F35" s="39"/>
      <c r="G35" s="39"/>
      <c r="H35" s="39"/>
      <c r="I35" s="39"/>
      <c r="J35" s="41"/>
    </row>
    <row r="36" spans="1:16" x14ac:dyDescent="0.25">
      <c r="A36" s="31" t="s">
        <v>47</v>
      </c>
      <c r="B36" s="38"/>
      <c r="C36" s="39"/>
      <c r="D36" s="39"/>
      <c r="E36" s="42" t="s">
        <v>299</v>
      </c>
      <c r="F36" s="39"/>
      <c r="G36" s="39"/>
      <c r="H36" s="39"/>
      <c r="I36" s="39"/>
      <c r="J36" s="41"/>
    </row>
    <row r="37" spans="1:16" ht="390" x14ac:dyDescent="0.25">
      <c r="A37" s="31" t="s">
        <v>49</v>
      </c>
      <c r="B37" s="38"/>
      <c r="C37" s="39"/>
      <c r="D37" s="39"/>
      <c r="E37" s="33" t="s">
        <v>300</v>
      </c>
      <c r="F37" s="39"/>
      <c r="G37" s="39"/>
      <c r="H37" s="39"/>
      <c r="I37" s="39"/>
      <c r="J37" s="41"/>
    </row>
    <row r="38" spans="1:16" x14ac:dyDescent="0.25">
      <c r="A38" s="31" t="s">
        <v>40</v>
      </c>
      <c r="B38" s="31">
        <v>8</v>
      </c>
      <c r="C38" s="32" t="s">
        <v>301</v>
      </c>
      <c r="D38" s="31" t="s">
        <v>42</v>
      </c>
      <c r="E38" s="33" t="s">
        <v>302</v>
      </c>
      <c r="F38" s="34" t="s">
        <v>103</v>
      </c>
      <c r="G38" s="35">
        <v>377.2</v>
      </c>
      <c r="H38" s="36">
        <v>0</v>
      </c>
      <c r="I38" s="36">
        <f>ROUND(G38*H38,P4)</f>
        <v>0</v>
      </c>
      <c r="J38" s="34" t="s">
        <v>45</v>
      </c>
      <c r="O38" s="37">
        <f>I38*0.21</f>
        <v>0</v>
      </c>
      <c r="P38">
        <v>3</v>
      </c>
    </row>
    <row r="39" spans="1:16" x14ac:dyDescent="0.25">
      <c r="A39" s="31" t="s">
        <v>46</v>
      </c>
      <c r="B39" s="38"/>
      <c r="C39" s="39"/>
      <c r="D39" s="39"/>
      <c r="E39" s="40" t="s">
        <v>42</v>
      </c>
      <c r="F39" s="39"/>
      <c r="G39" s="39"/>
      <c r="H39" s="39"/>
      <c r="I39" s="39"/>
      <c r="J39" s="41"/>
    </row>
    <row r="40" spans="1:16" x14ac:dyDescent="0.25">
      <c r="A40" s="31" t="s">
        <v>47</v>
      </c>
      <c r="B40" s="38"/>
      <c r="C40" s="39"/>
      <c r="D40" s="39"/>
      <c r="E40" s="42" t="s">
        <v>303</v>
      </c>
      <c r="F40" s="39"/>
      <c r="G40" s="39"/>
      <c r="H40" s="39"/>
      <c r="I40" s="39"/>
      <c r="J40" s="41"/>
    </row>
    <row r="41" spans="1:16" ht="75" x14ac:dyDescent="0.25">
      <c r="A41" s="31" t="s">
        <v>49</v>
      </c>
      <c r="B41" s="38"/>
      <c r="C41" s="39"/>
      <c r="D41" s="39"/>
      <c r="E41" s="33" t="s">
        <v>304</v>
      </c>
      <c r="F41" s="39"/>
      <c r="G41" s="39"/>
      <c r="H41" s="39"/>
      <c r="I41" s="39"/>
      <c r="J41" s="41"/>
    </row>
    <row r="42" spans="1:16" x14ac:dyDescent="0.25">
      <c r="A42" s="31" t="s">
        <v>40</v>
      </c>
      <c r="B42" s="31">
        <v>9</v>
      </c>
      <c r="C42" s="32" t="s">
        <v>305</v>
      </c>
      <c r="D42" s="31" t="s">
        <v>42</v>
      </c>
      <c r="E42" s="33" t="s">
        <v>306</v>
      </c>
      <c r="F42" s="34" t="s">
        <v>103</v>
      </c>
      <c r="G42" s="35">
        <v>1440</v>
      </c>
      <c r="H42" s="36">
        <v>0</v>
      </c>
      <c r="I42" s="36">
        <f>ROUND(G42*H42,P4)</f>
        <v>0</v>
      </c>
      <c r="J42" s="34" t="s">
        <v>45</v>
      </c>
      <c r="O42" s="37">
        <f>I42*0.21</f>
        <v>0</v>
      </c>
      <c r="P42">
        <v>3</v>
      </c>
    </row>
    <row r="43" spans="1:16" x14ac:dyDescent="0.25">
      <c r="A43" s="31" t="s">
        <v>46</v>
      </c>
      <c r="B43" s="38"/>
      <c r="C43" s="39"/>
      <c r="D43" s="39"/>
      <c r="E43" s="40" t="s">
        <v>42</v>
      </c>
      <c r="F43" s="39"/>
      <c r="G43" s="39"/>
      <c r="H43" s="39"/>
      <c r="I43" s="39"/>
      <c r="J43" s="41"/>
    </row>
    <row r="44" spans="1:16" x14ac:dyDescent="0.25">
      <c r="A44" s="31" t="s">
        <v>47</v>
      </c>
      <c r="B44" s="38"/>
      <c r="C44" s="39"/>
      <c r="D44" s="39"/>
      <c r="E44" s="42" t="s">
        <v>307</v>
      </c>
      <c r="F44" s="39"/>
      <c r="G44" s="39"/>
      <c r="H44" s="39"/>
      <c r="I44" s="39"/>
      <c r="J44" s="41"/>
    </row>
    <row r="45" spans="1:16" ht="75" x14ac:dyDescent="0.25">
      <c r="A45" s="31" t="s">
        <v>49</v>
      </c>
      <c r="B45" s="38"/>
      <c r="C45" s="39"/>
      <c r="D45" s="39"/>
      <c r="E45" s="33" t="s">
        <v>308</v>
      </c>
      <c r="F45" s="39"/>
      <c r="G45" s="39"/>
      <c r="H45" s="39"/>
      <c r="I45" s="39"/>
      <c r="J45" s="41"/>
    </row>
    <row r="46" spans="1:16" x14ac:dyDescent="0.25">
      <c r="A46" s="31" t="s">
        <v>40</v>
      </c>
      <c r="B46" s="31">
        <v>10</v>
      </c>
      <c r="C46" s="32" t="s">
        <v>309</v>
      </c>
      <c r="D46" s="31" t="s">
        <v>42</v>
      </c>
      <c r="E46" s="33" t="s">
        <v>310</v>
      </c>
      <c r="F46" s="34" t="s">
        <v>103</v>
      </c>
      <c r="G46" s="35">
        <v>126</v>
      </c>
      <c r="H46" s="36">
        <v>0</v>
      </c>
      <c r="I46" s="36">
        <f>ROUND(G46*H46,P4)</f>
        <v>0</v>
      </c>
      <c r="J46" s="34" t="s">
        <v>45</v>
      </c>
      <c r="O46" s="37">
        <f>I46*0.21</f>
        <v>0</v>
      </c>
      <c r="P46">
        <v>3</v>
      </c>
    </row>
    <row r="47" spans="1:16" x14ac:dyDescent="0.25">
      <c r="A47" s="31" t="s">
        <v>46</v>
      </c>
      <c r="B47" s="38"/>
      <c r="C47" s="39"/>
      <c r="D47" s="39"/>
      <c r="E47" s="40" t="s">
        <v>42</v>
      </c>
      <c r="F47" s="39"/>
      <c r="G47" s="39"/>
      <c r="H47" s="39"/>
      <c r="I47" s="39"/>
      <c r="J47" s="41"/>
    </row>
    <row r="48" spans="1:16" x14ac:dyDescent="0.25">
      <c r="A48" s="31" t="s">
        <v>47</v>
      </c>
      <c r="B48" s="38"/>
      <c r="C48" s="39"/>
      <c r="D48" s="39"/>
      <c r="E48" s="42" t="s">
        <v>311</v>
      </c>
      <c r="F48" s="39"/>
      <c r="G48" s="39"/>
      <c r="H48" s="39"/>
      <c r="I48" s="39"/>
      <c r="J48" s="41"/>
    </row>
    <row r="49" spans="1:16" ht="75" x14ac:dyDescent="0.25">
      <c r="A49" s="31" t="s">
        <v>49</v>
      </c>
      <c r="B49" s="38"/>
      <c r="C49" s="39"/>
      <c r="D49" s="39"/>
      <c r="E49" s="33" t="s">
        <v>312</v>
      </c>
      <c r="F49" s="39"/>
      <c r="G49" s="39"/>
      <c r="H49" s="39"/>
      <c r="I49" s="39"/>
      <c r="J49" s="41"/>
    </row>
    <row r="50" spans="1:16" x14ac:dyDescent="0.25">
      <c r="A50" s="25" t="s">
        <v>37</v>
      </c>
      <c r="B50" s="26"/>
      <c r="C50" s="27" t="s">
        <v>137</v>
      </c>
      <c r="D50" s="28"/>
      <c r="E50" s="25" t="s">
        <v>138</v>
      </c>
      <c r="F50" s="28"/>
      <c r="G50" s="28"/>
      <c r="H50" s="28"/>
      <c r="I50" s="29">
        <f>SUMIFS(I51:I78,A51:A78,"P")</f>
        <v>0</v>
      </c>
      <c r="J50" s="30"/>
    </row>
    <row r="51" spans="1:16" x14ac:dyDescent="0.25">
      <c r="A51" s="31" t="s">
        <v>40</v>
      </c>
      <c r="B51" s="31">
        <v>11</v>
      </c>
      <c r="C51" s="32" t="s">
        <v>139</v>
      </c>
      <c r="D51" s="31" t="s">
        <v>42</v>
      </c>
      <c r="E51" s="33" t="s">
        <v>140</v>
      </c>
      <c r="F51" s="34" t="s">
        <v>44</v>
      </c>
      <c r="G51" s="35">
        <v>1.56</v>
      </c>
      <c r="H51" s="36">
        <v>0</v>
      </c>
      <c r="I51" s="36">
        <f>ROUND(G51*H51,P4)</f>
        <v>0</v>
      </c>
      <c r="J51" s="34" t="s">
        <v>45</v>
      </c>
      <c r="O51" s="37">
        <f>I51*0.21</f>
        <v>0</v>
      </c>
      <c r="P51">
        <v>3</v>
      </c>
    </row>
    <row r="52" spans="1:16" x14ac:dyDescent="0.25">
      <c r="A52" s="31" t="s">
        <v>46</v>
      </c>
      <c r="B52" s="38"/>
      <c r="C52" s="39"/>
      <c r="D52" s="39"/>
      <c r="E52" s="40" t="s">
        <v>42</v>
      </c>
      <c r="F52" s="39"/>
      <c r="G52" s="39"/>
      <c r="H52" s="39"/>
      <c r="I52" s="39"/>
      <c r="J52" s="41"/>
    </row>
    <row r="53" spans="1:16" x14ac:dyDescent="0.25">
      <c r="A53" s="31" t="s">
        <v>47</v>
      </c>
      <c r="B53" s="38"/>
      <c r="C53" s="39"/>
      <c r="D53" s="39"/>
      <c r="E53" s="42" t="s">
        <v>313</v>
      </c>
      <c r="F53" s="39"/>
      <c r="G53" s="39"/>
      <c r="H53" s="39"/>
      <c r="I53" s="39"/>
      <c r="J53" s="41"/>
    </row>
    <row r="54" spans="1:16" ht="409.5" x14ac:dyDescent="0.25">
      <c r="A54" s="31" t="s">
        <v>49</v>
      </c>
      <c r="B54" s="38"/>
      <c r="C54" s="39"/>
      <c r="D54" s="39"/>
      <c r="E54" s="33" t="s">
        <v>143</v>
      </c>
      <c r="F54" s="39"/>
      <c r="G54" s="39"/>
      <c r="H54" s="39"/>
      <c r="I54" s="39"/>
      <c r="J54" s="41"/>
    </row>
    <row r="55" spans="1:16" x14ac:dyDescent="0.25">
      <c r="A55" s="31" t="s">
        <v>40</v>
      </c>
      <c r="B55" s="31">
        <v>12</v>
      </c>
      <c r="C55" s="32" t="s">
        <v>139</v>
      </c>
      <c r="D55" s="31" t="s">
        <v>51</v>
      </c>
      <c r="E55" s="33" t="s">
        <v>140</v>
      </c>
      <c r="F55" s="34" t="s">
        <v>44</v>
      </c>
      <c r="G55" s="35">
        <v>2.88</v>
      </c>
      <c r="H55" s="36">
        <v>0</v>
      </c>
      <c r="I55" s="36">
        <f>ROUND(G55*H55,P4)</f>
        <v>0</v>
      </c>
      <c r="J55" s="34" t="s">
        <v>45</v>
      </c>
      <c r="O55" s="37">
        <f>I55*0.21</f>
        <v>0</v>
      </c>
      <c r="P55">
        <v>3</v>
      </c>
    </row>
    <row r="56" spans="1:16" x14ac:dyDescent="0.25">
      <c r="A56" s="31" t="s">
        <v>46</v>
      </c>
      <c r="B56" s="38"/>
      <c r="C56" s="39"/>
      <c r="D56" s="39"/>
      <c r="E56" s="40" t="s">
        <v>42</v>
      </c>
      <c r="F56" s="39"/>
      <c r="G56" s="39"/>
      <c r="H56" s="39"/>
      <c r="I56" s="39"/>
      <c r="J56" s="41"/>
    </row>
    <row r="57" spans="1:16" ht="30" x14ac:dyDescent="0.25">
      <c r="A57" s="31" t="s">
        <v>47</v>
      </c>
      <c r="B57" s="38"/>
      <c r="C57" s="39"/>
      <c r="D57" s="39"/>
      <c r="E57" s="42" t="s">
        <v>314</v>
      </c>
      <c r="F57" s="39"/>
      <c r="G57" s="39"/>
      <c r="H57" s="39"/>
      <c r="I57" s="39"/>
      <c r="J57" s="41"/>
    </row>
    <row r="58" spans="1:16" ht="409.5" x14ac:dyDescent="0.25">
      <c r="A58" s="31" t="s">
        <v>49</v>
      </c>
      <c r="B58" s="38"/>
      <c r="C58" s="39"/>
      <c r="D58" s="39"/>
      <c r="E58" s="33" t="s">
        <v>143</v>
      </c>
      <c r="F58" s="39"/>
      <c r="G58" s="39"/>
      <c r="H58" s="39"/>
      <c r="I58" s="39"/>
      <c r="J58" s="41"/>
    </row>
    <row r="59" spans="1:16" x14ac:dyDescent="0.25">
      <c r="A59" s="31" t="s">
        <v>40</v>
      </c>
      <c r="B59" s="31">
        <v>13</v>
      </c>
      <c r="C59" s="32" t="s">
        <v>315</v>
      </c>
      <c r="D59" s="31" t="s">
        <v>42</v>
      </c>
      <c r="E59" s="33" t="s">
        <v>316</v>
      </c>
      <c r="F59" s="34" t="s">
        <v>44</v>
      </c>
      <c r="G59" s="35">
        <v>2</v>
      </c>
      <c r="H59" s="36">
        <v>0</v>
      </c>
      <c r="I59" s="36">
        <f>ROUND(G59*H59,P4)</f>
        <v>0</v>
      </c>
      <c r="J59" s="34" t="s">
        <v>45</v>
      </c>
      <c r="O59" s="37">
        <f>I59*0.21</f>
        <v>0</v>
      </c>
      <c r="P59">
        <v>3</v>
      </c>
    </row>
    <row r="60" spans="1:16" x14ac:dyDescent="0.25">
      <c r="A60" s="31" t="s">
        <v>46</v>
      </c>
      <c r="B60" s="38"/>
      <c r="C60" s="39"/>
      <c r="D60" s="39"/>
      <c r="E60" s="40" t="s">
        <v>42</v>
      </c>
      <c r="F60" s="39"/>
      <c r="G60" s="39"/>
      <c r="H60" s="39"/>
      <c r="I60" s="39"/>
      <c r="J60" s="41"/>
    </row>
    <row r="61" spans="1:16" x14ac:dyDescent="0.25">
      <c r="A61" s="31" t="s">
        <v>47</v>
      </c>
      <c r="B61" s="38"/>
      <c r="C61" s="39"/>
      <c r="D61" s="39"/>
      <c r="E61" s="42" t="s">
        <v>317</v>
      </c>
      <c r="F61" s="39"/>
      <c r="G61" s="39"/>
      <c r="H61" s="39"/>
      <c r="I61" s="39"/>
      <c r="J61" s="41"/>
    </row>
    <row r="62" spans="1:16" ht="409.5" x14ac:dyDescent="0.25">
      <c r="A62" s="31" t="s">
        <v>49</v>
      </c>
      <c r="B62" s="38"/>
      <c r="C62" s="39"/>
      <c r="D62" s="39"/>
      <c r="E62" s="33" t="s">
        <v>143</v>
      </c>
      <c r="F62" s="39"/>
      <c r="G62" s="39"/>
      <c r="H62" s="39"/>
      <c r="I62" s="39"/>
      <c r="J62" s="41"/>
    </row>
    <row r="63" spans="1:16" x14ac:dyDescent="0.25">
      <c r="A63" s="31" t="s">
        <v>40</v>
      </c>
      <c r="B63" s="31">
        <v>14</v>
      </c>
      <c r="C63" s="32" t="s">
        <v>318</v>
      </c>
      <c r="D63" s="31" t="s">
        <v>42</v>
      </c>
      <c r="E63" s="33" t="s">
        <v>319</v>
      </c>
      <c r="F63" s="34" t="s">
        <v>44</v>
      </c>
      <c r="G63" s="35">
        <v>12</v>
      </c>
      <c r="H63" s="36">
        <v>0</v>
      </c>
      <c r="I63" s="36">
        <f>ROUND(G63*H63,P4)</f>
        <v>0</v>
      </c>
      <c r="J63" s="34" t="s">
        <v>45</v>
      </c>
      <c r="O63" s="37">
        <f>I63*0.21</f>
        <v>0</v>
      </c>
      <c r="P63">
        <v>3</v>
      </c>
    </row>
    <row r="64" spans="1:16" x14ac:dyDescent="0.25">
      <c r="A64" s="31" t="s">
        <v>46</v>
      </c>
      <c r="B64" s="38"/>
      <c r="C64" s="39"/>
      <c r="D64" s="39"/>
      <c r="E64" s="40" t="s">
        <v>42</v>
      </c>
      <c r="F64" s="39"/>
      <c r="G64" s="39"/>
      <c r="H64" s="39"/>
      <c r="I64" s="39"/>
      <c r="J64" s="41"/>
    </row>
    <row r="65" spans="1:16" x14ac:dyDescent="0.25">
      <c r="A65" s="31" t="s">
        <v>47</v>
      </c>
      <c r="B65" s="38"/>
      <c r="C65" s="39"/>
      <c r="D65" s="39"/>
      <c r="E65" s="42" t="s">
        <v>320</v>
      </c>
      <c r="F65" s="39"/>
      <c r="G65" s="39"/>
      <c r="H65" s="39"/>
      <c r="I65" s="39"/>
      <c r="J65" s="41"/>
    </row>
    <row r="66" spans="1:16" ht="105" x14ac:dyDescent="0.25">
      <c r="A66" s="31" t="s">
        <v>49</v>
      </c>
      <c r="B66" s="38"/>
      <c r="C66" s="39"/>
      <c r="D66" s="39"/>
      <c r="E66" s="33" t="s">
        <v>151</v>
      </c>
      <c r="F66" s="39"/>
      <c r="G66" s="39"/>
      <c r="H66" s="39"/>
      <c r="I66" s="39"/>
      <c r="J66" s="41"/>
    </row>
    <row r="67" spans="1:16" x14ac:dyDescent="0.25">
      <c r="A67" s="31" t="s">
        <v>40</v>
      </c>
      <c r="B67" s="31">
        <v>15</v>
      </c>
      <c r="C67" s="32" t="s">
        <v>321</v>
      </c>
      <c r="D67" s="31" t="s">
        <v>42</v>
      </c>
      <c r="E67" s="33" t="s">
        <v>322</v>
      </c>
      <c r="F67" s="34" t="s">
        <v>44</v>
      </c>
      <c r="G67" s="35">
        <v>1.56</v>
      </c>
      <c r="H67" s="36">
        <v>0</v>
      </c>
      <c r="I67" s="36">
        <f>ROUND(G67*H67,P4)</f>
        <v>0</v>
      </c>
      <c r="J67" s="34" t="s">
        <v>45</v>
      </c>
      <c r="O67" s="37">
        <f>I67*0.21</f>
        <v>0</v>
      </c>
      <c r="P67">
        <v>3</v>
      </c>
    </row>
    <row r="68" spans="1:16" x14ac:dyDescent="0.25">
      <c r="A68" s="31" t="s">
        <v>46</v>
      </c>
      <c r="B68" s="38"/>
      <c r="C68" s="39"/>
      <c r="D68" s="39"/>
      <c r="E68" s="40" t="s">
        <v>42</v>
      </c>
      <c r="F68" s="39"/>
      <c r="G68" s="39"/>
      <c r="H68" s="39"/>
      <c r="I68" s="39"/>
      <c r="J68" s="41"/>
    </row>
    <row r="69" spans="1:16" x14ac:dyDescent="0.25">
      <c r="A69" s="31" t="s">
        <v>47</v>
      </c>
      <c r="B69" s="38"/>
      <c r="C69" s="39"/>
      <c r="D69" s="39"/>
      <c r="E69" s="42" t="s">
        <v>323</v>
      </c>
      <c r="F69" s="39"/>
      <c r="G69" s="39"/>
      <c r="H69" s="39"/>
      <c r="I69" s="39"/>
      <c r="J69" s="41"/>
    </row>
    <row r="70" spans="1:16" ht="105" x14ac:dyDescent="0.25">
      <c r="A70" s="31" t="s">
        <v>49</v>
      </c>
      <c r="B70" s="38"/>
      <c r="C70" s="39"/>
      <c r="D70" s="39"/>
      <c r="E70" s="33" t="s">
        <v>151</v>
      </c>
      <c r="F70" s="39"/>
      <c r="G70" s="39"/>
      <c r="H70" s="39"/>
      <c r="I70" s="39"/>
      <c r="J70" s="41"/>
    </row>
    <row r="71" spans="1:16" x14ac:dyDescent="0.25">
      <c r="A71" s="31" t="s">
        <v>40</v>
      </c>
      <c r="B71" s="31">
        <v>16</v>
      </c>
      <c r="C71" s="32" t="s">
        <v>152</v>
      </c>
      <c r="D71" s="31" t="s">
        <v>42</v>
      </c>
      <c r="E71" s="33" t="s">
        <v>153</v>
      </c>
      <c r="F71" s="34" t="s">
        <v>44</v>
      </c>
      <c r="G71" s="35">
        <v>8.64</v>
      </c>
      <c r="H71" s="36">
        <v>0</v>
      </c>
      <c r="I71" s="36">
        <f>ROUND(G71*H71,P4)</f>
        <v>0</v>
      </c>
      <c r="J71" s="34" t="s">
        <v>45</v>
      </c>
      <c r="O71" s="37">
        <f>I71*0.21</f>
        <v>0</v>
      </c>
      <c r="P71">
        <v>3</v>
      </c>
    </row>
    <row r="72" spans="1:16" x14ac:dyDescent="0.25">
      <c r="A72" s="31" t="s">
        <v>46</v>
      </c>
      <c r="B72" s="38"/>
      <c r="C72" s="39"/>
      <c r="D72" s="39"/>
      <c r="E72" s="40" t="s">
        <v>42</v>
      </c>
      <c r="F72" s="39"/>
      <c r="G72" s="39"/>
      <c r="H72" s="39"/>
      <c r="I72" s="39"/>
      <c r="J72" s="41"/>
    </row>
    <row r="73" spans="1:16" x14ac:dyDescent="0.25">
      <c r="A73" s="31" t="s">
        <v>47</v>
      </c>
      <c r="B73" s="38"/>
      <c r="C73" s="39"/>
      <c r="D73" s="39"/>
      <c r="E73" s="42" t="s">
        <v>324</v>
      </c>
      <c r="F73" s="39"/>
      <c r="G73" s="39"/>
      <c r="H73" s="39"/>
      <c r="I73" s="39"/>
      <c r="J73" s="41"/>
    </row>
    <row r="74" spans="1:16" ht="180" x14ac:dyDescent="0.25">
      <c r="A74" s="31" t="s">
        <v>49</v>
      </c>
      <c r="B74" s="38"/>
      <c r="C74" s="39"/>
      <c r="D74" s="39"/>
      <c r="E74" s="33" t="s">
        <v>156</v>
      </c>
      <c r="F74" s="39"/>
      <c r="G74" s="39"/>
      <c r="H74" s="39"/>
      <c r="I74" s="39"/>
      <c r="J74" s="41"/>
    </row>
    <row r="75" spans="1:16" x14ac:dyDescent="0.25">
      <c r="A75" s="31" t="s">
        <v>40</v>
      </c>
      <c r="B75" s="31">
        <v>17</v>
      </c>
      <c r="C75" s="32" t="s">
        <v>325</v>
      </c>
      <c r="D75" s="31" t="s">
        <v>42</v>
      </c>
      <c r="E75" s="33" t="s">
        <v>326</v>
      </c>
      <c r="F75" s="34" t="s">
        <v>44</v>
      </c>
      <c r="G75" s="35">
        <v>6.3</v>
      </c>
      <c r="H75" s="36">
        <v>0</v>
      </c>
      <c r="I75" s="36">
        <f>ROUND(G75*H75,P4)</f>
        <v>0</v>
      </c>
      <c r="J75" s="34" t="s">
        <v>45</v>
      </c>
      <c r="O75" s="37">
        <f>I75*0.21</f>
        <v>0</v>
      </c>
      <c r="P75">
        <v>3</v>
      </c>
    </row>
    <row r="76" spans="1:16" x14ac:dyDescent="0.25">
      <c r="A76" s="31" t="s">
        <v>46</v>
      </c>
      <c r="B76" s="38"/>
      <c r="C76" s="39"/>
      <c r="D76" s="39"/>
      <c r="E76" s="40" t="s">
        <v>42</v>
      </c>
      <c r="F76" s="39"/>
      <c r="G76" s="39"/>
      <c r="H76" s="39"/>
      <c r="I76" s="39"/>
      <c r="J76" s="41"/>
    </row>
    <row r="77" spans="1:16" ht="45" x14ac:dyDescent="0.25">
      <c r="A77" s="31" t="s">
        <v>47</v>
      </c>
      <c r="B77" s="38"/>
      <c r="C77" s="39"/>
      <c r="D77" s="39"/>
      <c r="E77" s="42" t="s">
        <v>327</v>
      </c>
      <c r="F77" s="39"/>
      <c r="G77" s="39"/>
      <c r="H77" s="39"/>
      <c r="I77" s="39"/>
      <c r="J77" s="41"/>
    </row>
    <row r="78" spans="1:16" ht="409.5" x14ac:dyDescent="0.25">
      <c r="A78" s="31" t="s">
        <v>49</v>
      </c>
      <c r="B78" s="38"/>
      <c r="C78" s="39"/>
      <c r="D78" s="39"/>
      <c r="E78" s="33" t="s">
        <v>328</v>
      </c>
      <c r="F78" s="39"/>
      <c r="G78" s="39"/>
      <c r="H78" s="39"/>
      <c r="I78" s="39"/>
      <c r="J78" s="41"/>
    </row>
    <row r="79" spans="1:16" x14ac:dyDescent="0.25">
      <c r="A79" s="25" t="s">
        <v>37</v>
      </c>
      <c r="B79" s="26"/>
      <c r="C79" s="27" t="s">
        <v>157</v>
      </c>
      <c r="D79" s="28"/>
      <c r="E79" s="25" t="s">
        <v>158</v>
      </c>
      <c r="F79" s="28"/>
      <c r="G79" s="28"/>
      <c r="H79" s="28"/>
      <c r="I79" s="29">
        <f>SUMIFS(I80:I103,A80:A103,"P")</f>
        <v>0</v>
      </c>
      <c r="J79" s="30"/>
    </row>
    <row r="80" spans="1:16" x14ac:dyDescent="0.25">
      <c r="A80" s="31" t="s">
        <v>40</v>
      </c>
      <c r="B80" s="31">
        <v>18</v>
      </c>
      <c r="C80" s="32" t="s">
        <v>329</v>
      </c>
      <c r="D80" s="31" t="s">
        <v>42</v>
      </c>
      <c r="E80" s="33" t="s">
        <v>330</v>
      </c>
      <c r="F80" s="34" t="s">
        <v>103</v>
      </c>
      <c r="G80" s="35">
        <v>754.4</v>
      </c>
      <c r="H80" s="36">
        <v>0</v>
      </c>
      <c r="I80" s="36">
        <f>ROUND(G80*H80,P4)</f>
        <v>0</v>
      </c>
      <c r="J80" s="34" t="s">
        <v>45</v>
      </c>
      <c r="O80" s="37">
        <f>I80*0.21</f>
        <v>0</v>
      </c>
      <c r="P80">
        <v>3</v>
      </c>
    </row>
    <row r="81" spans="1:16" x14ac:dyDescent="0.25">
      <c r="A81" s="31" t="s">
        <v>46</v>
      </c>
      <c r="B81" s="38"/>
      <c r="C81" s="39"/>
      <c r="D81" s="39"/>
      <c r="E81" s="40" t="s">
        <v>42</v>
      </c>
      <c r="F81" s="39"/>
      <c r="G81" s="39"/>
      <c r="H81" s="39"/>
      <c r="I81" s="39"/>
      <c r="J81" s="41"/>
    </row>
    <row r="82" spans="1:16" x14ac:dyDescent="0.25">
      <c r="A82" s="31" t="s">
        <v>47</v>
      </c>
      <c r="B82" s="38"/>
      <c r="C82" s="39"/>
      <c r="D82" s="39"/>
      <c r="E82" s="42" t="s">
        <v>331</v>
      </c>
      <c r="F82" s="39"/>
      <c r="G82" s="39"/>
      <c r="H82" s="39"/>
      <c r="I82" s="39"/>
      <c r="J82" s="41"/>
    </row>
    <row r="83" spans="1:16" ht="90" x14ac:dyDescent="0.25">
      <c r="A83" s="31" t="s">
        <v>49</v>
      </c>
      <c r="B83" s="38"/>
      <c r="C83" s="39"/>
      <c r="D83" s="39"/>
      <c r="E83" s="33" t="s">
        <v>332</v>
      </c>
      <c r="F83" s="39"/>
      <c r="G83" s="39"/>
      <c r="H83" s="39"/>
      <c r="I83" s="39"/>
      <c r="J83" s="41"/>
    </row>
    <row r="84" spans="1:16" ht="30" x14ac:dyDescent="0.25">
      <c r="A84" s="31" t="s">
        <v>40</v>
      </c>
      <c r="B84" s="31">
        <v>19</v>
      </c>
      <c r="C84" s="32" t="s">
        <v>333</v>
      </c>
      <c r="D84" s="31" t="s">
        <v>42</v>
      </c>
      <c r="E84" s="33" t="s">
        <v>334</v>
      </c>
      <c r="F84" s="34" t="s">
        <v>103</v>
      </c>
      <c r="G84" s="35">
        <v>74.3</v>
      </c>
      <c r="H84" s="36">
        <v>0</v>
      </c>
      <c r="I84" s="36">
        <f>ROUND(G84*H84,P4)</f>
        <v>0</v>
      </c>
      <c r="J84" s="34" t="s">
        <v>45</v>
      </c>
      <c r="O84" s="37">
        <f>I84*0.21</f>
        <v>0</v>
      </c>
      <c r="P84">
        <v>3</v>
      </c>
    </row>
    <row r="85" spans="1:16" x14ac:dyDescent="0.25">
      <c r="A85" s="31" t="s">
        <v>46</v>
      </c>
      <c r="B85" s="38"/>
      <c r="C85" s="39"/>
      <c r="D85" s="39"/>
      <c r="E85" s="40" t="s">
        <v>42</v>
      </c>
      <c r="F85" s="39"/>
      <c r="G85" s="39"/>
      <c r="H85" s="39"/>
      <c r="I85" s="39"/>
      <c r="J85" s="41"/>
    </row>
    <row r="86" spans="1:16" x14ac:dyDescent="0.25">
      <c r="A86" s="31" t="s">
        <v>47</v>
      </c>
      <c r="B86" s="38"/>
      <c r="C86" s="39"/>
      <c r="D86" s="39"/>
      <c r="E86" s="42" t="s">
        <v>335</v>
      </c>
      <c r="F86" s="39"/>
      <c r="G86" s="39"/>
      <c r="H86" s="39"/>
      <c r="I86" s="39"/>
      <c r="J86" s="41"/>
    </row>
    <row r="87" spans="1:16" ht="150" x14ac:dyDescent="0.25">
      <c r="A87" s="31" t="s">
        <v>49</v>
      </c>
      <c r="B87" s="38"/>
      <c r="C87" s="39"/>
      <c r="D87" s="39"/>
      <c r="E87" s="33" t="s">
        <v>336</v>
      </c>
      <c r="F87" s="39"/>
      <c r="G87" s="39"/>
      <c r="H87" s="39"/>
      <c r="I87" s="39"/>
      <c r="J87" s="41"/>
    </row>
    <row r="88" spans="1:16" x14ac:dyDescent="0.25">
      <c r="A88" s="31" t="s">
        <v>40</v>
      </c>
      <c r="B88" s="31">
        <v>20</v>
      </c>
      <c r="C88" s="32" t="s">
        <v>337</v>
      </c>
      <c r="D88" s="31" t="s">
        <v>42</v>
      </c>
      <c r="E88" s="33" t="s">
        <v>338</v>
      </c>
      <c r="F88" s="34" t="s">
        <v>103</v>
      </c>
      <c r="G88" s="35">
        <v>377.2</v>
      </c>
      <c r="H88" s="36">
        <v>0</v>
      </c>
      <c r="I88" s="36">
        <f>ROUND(G88*H88,P4)</f>
        <v>0</v>
      </c>
      <c r="J88" s="34" t="s">
        <v>45</v>
      </c>
      <c r="O88" s="37">
        <f>I88*0.21</f>
        <v>0</v>
      </c>
      <c r="P88">
        <v>3</v>
      </c>
    </row>
    <row r="89" spans="1:16" x14ac:dyDescent="0.25">
      <c r="A89" s="31" t="s">
        <v>46</v>
      </c>
      <c r="B89" s="38"/>
      <c r="C89" s="39"/>
      <c r="D89" s="39"/>
      <c r="E89" s="40" t="s">
        <v>42</v>
      </c>
      <c r="F89" s="39"/>
      <c r="G89" s="39"/>
      <c r="H89" s="39"/>
      <c r="I89" s="39"/>
      <c r="J89" s="41"/>
    </row>
    <row r="90" spans="1:16" x14ac:dyDescent="0.25">
      <c r="A90" s="31" t="s">
        <v>47</v>
      </c>
      <c r="B90" s="38"/>
      <c r="C90" s="39"/>
      <c r="D90" s="39"/>
      <c r="E90" s="42" t="s">
        <v>339</v>
      </c>
      <c r="F90" s="39"/>
      <c r="G90" s="39"/>
      <c r="H90" s="39"/>
      <c r="I90" s="39"/>
      <c r="J90" s="41"/>
    </row>
    <row r="91" spans="1:16" ht="120" x14ac:dyDescent="0.25">
      <c r="A91" s="31" t="s">
        <v>49</v>
      </c>
      <c r="B91" s="38"/>
      <c r="C91" s="39"/>
      <c r="D91" s="39"/>
      <c r="E91" s="33" t="s">
        <v>163</v>
      </c>
      <c r="F91" s="39"/>
      <c r="G91" s="39"/>
      <c r="H91" s="39"/>
      <c r="I91" s="39"/>
      <c r="J91" s="41"/>
    </row>
    <row r="92" spans="1:16" x14ac:dyDescent="0.25">
      <c r="A92" s="31" t="s">
        <v>40</v>
      </c>
      <c r="B92" s="31">
        <v>21</v>
      </c>
      <c r="C92" s="32" t="s">
        <v>159</v>
      </c>
      <c r="D92" s="31" t="s">
        <v>42</v>
      </c>
      <c r="E92" s="33" t="s">
        <v>160</v>
      </c>
      <c r="F92" s="34" t="s">
        <v>103</v>
      </c>
      <c r="G92" s="35">
        <v>330.05</v>
      </c>
      <c r="H92" s="36">
        <v>0</v>
      </c>
      <c r="I92" s="36">
        <f>ROUND(G92*H92,P4)</f>
        <v>0</v>
      </c>
      <c r="J92" s="34" t="s">
        <v>45</v>
      </c>
      <c r="O92" s="37">
        <f>I92*0.21</f>
        <v>0</v>
      </c>
      <c r="P92">
        <v>3</v>
      </c>
    </row>
    <row r="93" spans="1:16" x14ac:dyDescent="0.25">
      <c r="A93" s="31" t="s">
        <v>46</v>
      </c>
      <c r="B93" s="38"/>
      <c r="C93" s="39"/>
      <c r="D93" s="39"/>
      <c r="E93" s="40" t="s">
        <v>42</v>
      </c>
      <c r="F93" s="39"/>
      <c r="G93" s="39"/>
      <c r="H93" s="39"/>
      <c r="I93" s="39"/>
      <c r="J93" s="41"/>
    </row>
    <row r="94" spans="1:16" x14ac:dyDescent="0.25">
      <c r="A94" s="31" t="s">
        <v>47</v>
      </c>
      <c r="B94" s="38"/>
      <c r="C94" s="39"/>
      <c r="D94" s="39"/>
      <c r="E94" s="42" t="s">
        <v>340</v>
      </c>
      <c r="F94" s="39"/>
      <c r="G94" s="39"/>
      <c r="H94" s="39"/>
      <c r="I94" s="39"/>
      <c r="J94" s="41"/>
    </row>
    <row r="95" spans="1:16" ht="120" x14ac:dyDescent="0.25">
      <c r="A95" s="31" t="s">
        <v>49</v>
      </c>
      <c r="B95" s="38"/>
      <c r="C95" s="39"/>
      <c r="D95" s="39"/>
      <c r="E95" s="33" t="s">
        <v>163</v>
      </c>
      <c r="F95" s="39"/>
      <c r="G95" s="39"/>
      <c r="H95" s="39"/>
      <c r="I95" s="39"/>
      <c r="J95" s="41"/>
    </row>
    <row r="96" spans="1:16" x14ac:dyDescent="0.25">
      <c r="A96" s="31" t="s">
        <v>40</v>
      </c>
      <c r="B96" s="31">
        <v>22</v>
      </c>
      <c r="C96" s="32" t="s">
        <v>341</v>
      </c>
      <c r="D96" s="31" t="s">
        <v>42</v>
      </c>
      <c r="E96" s="33" t="s">
        <v>342</v>
      </c>
      <c r="F96" s="34" t="s">
        <v>103</v>
      </c>
      <c r="G96" s="35">
        <v>292.89999999999998</v>
      </c>
      <c r="H96" s="36">
        <v>0</v>
      </c>
      <c r="I96" s="36">
        <f>ROUND(G96*H96,P4)</f>
        <v>0</v>
      </c>
      <c r="J96" s="34" t="s">
        <v>45</v>
      </c>
      <c r="O96" s="37">
        <f>I96*0.21</f>
        <v>0</v>
      </c>
      <c r="P96">
        <v>3</v>
      </c>
    </row>
    <row r="97" spans="1:16" x14ac:dyDescent="0.25">
      <c r="A97" s="31" t="s">
        <v>46</v>
      </c>
      <c r="B97" s="38"/>
      <c r="C97" s="39"/>
      <c r="D97" s="39"/>
      <c r="E97" s="40" t="s">
        <v>42</v>
      </c>
      <c r="F97" s="39"/>
      <c r="G97" s="39"/>
      <c r="H97" s="39"/>
      <c r="I97" s="39"/>
      <c r="J97" s="41"/>
    </row>
    <row r="98" spans="1:16" x14ac:dyDescent="0.25">
      <c r="A98" s="31" t="s">
        <v>47</v>
      </c>
      <c r="B98" s="38"/>
      <c r="C98" s="39"/>
      <c r="D98" s="39"/>
      <c r="E98" s="42" t="s">
        <v>343</v>
      </c>
      <c r="F98" s="39"/>
      <c r="G98" s="39"/>
      <c r="H98" s="39"/>
      <c r="I98" s="39"/>
      <c r="J98" s="41"/>
    </row>
    <row r="99" spans="1:16" ht="195" x14ac:dyDescent="0.25">
      <c r="A99" s="31" t="s">
        <v>49</v>
      </c>
      <c r="B99" s="38"/>
      <c r="C99" s="39"/>
      <c r="D99" s="39"/>
      <c r="E99" s="33" t="s">
        <v>168</v>
      </c>
      <c r="F99" s="39"/>
      <c r="G99" s="39"/>
      <c r="H99" s="39"/>
      <c r="I99" s="39"/>
      <c r="J99" s="41"/>
    </row>
    <row r="100" spans="1:16" x14ac:dyDescent="0.25">
      <c r="A100" s="31" t="s">
        <v>40</v>
      </c>
      <c r="B100" s="31">
        <v>23</v>
      </c>
      <c r="C100" s="32" t="s">
        <v>344</v>
      </c>
      <c r="D100" s="31" t="s">
        <v>42</v>
      </c>
      <c r="E100" s="33" t="s">
        <v>345</v>
      </c>
      <c r="F100" s="34" t="s">
        <v>103</v>
      </c>
      <c r="G100" s="35">
        <v>330.05</v>
      </c>
      <c r="H100" s="36">
        <v>0</v>
      </c>
      <c r="I100" s="36">
        <f>ROUND(G100*H100,P4)</f>
        <v>0</v>
      </c>
      <c r="J100" s="34" t="s">
        <v>45</v>
      </c>
      <c r="O100" s="37">
        <f>I100*0.21</f>
        <v>0</v>
      </c>
      <c r="P100">
        <v>3</v>
      </c>
    </row>
    <row r="101" spans="1:16" x14ac:dyDescent="0.25">
      <c r="A101" s="31" t="s">
        <v>46</v>
      </c>
      <c r="B101" s="38"/>
      <c r="C101" s="39"/>
      <c r="D101" s="39"/>
      <c r="E101" s="40" t="s">
        <v>42</v>
      </c>
      <c r="F101" s="39"/>
      <c r="G101" s="39"/>
      <c r="H101" s="39"/>
      <c r="I101" s="39"/>
      <c r="J101" s="41"/>
    </row>
    <row r="102" spans="1:16" x14ac:dyDescent="0.25">
      <c r="A102" s="31" t="s">
        <v>47</v>
      </c>
      <c r="B102" s="38"/>
      <c r="C102" s="39"/>
      <c r="D102" s="39"/>
      <c r="E102" s="42" t="s">
        <v>346</v>
      </c>
      <c r="F102" s="39"/>
      <c r="G102" s="39"/>
      <c r="H102" s="39"/>
      <c r="I102" s="39"/>
      <c r="J102" s="41"/>
    </row>
    <row r="103" spans="1:16" ht="195" x14ac:dyDescent="0.25">
      <c r="A103" s="31" t="s">
        <v>49</v>
      </c>
      <c r="B103" s="38"/>
      <c r="C103" s="39"/>
      <c r="D103" s="39"/>
      <c r="E103" s="33" t="s">
        <v>168</v>
      </c>
      <c r="F103" s="39"/>
      <c r="G103" s="39"/>
      <c r="H103" s="39"/>
      <c r="I103" s="39"/>
      <c r="J103" s="41"/>
    </row>
    <row r="104" spans="1:16" x14ac:dyDescent="0.25">
      <c r="A104" s="25" t="s">
        <v>37</v>
      </c>
      <c r="B104" s="26"/>
      <c r="C104" s="27" t="s">
        <v>222</v>
      </c>
      <c r="D104" s="28"/>
      <c r="E104" s="25" t="s">
        <v>223</v>
      </c>
      <c r="F104" s="28"/>
      <c r="G104" s="28"/>
      <c r="H104" s="28"/>
      <c r="I104" s="29">
        <f>SUMIFS(I105:I108,A105:A108,"P")</f>
        <v>0</v>
      </c>
      <c r="J104" s="30"/>
    </row>
    <row r="105" spans="1:16" x14ac:dyDescent="0.25">
      <c r="A105" s="31" t="s">
        <v>40</v>
      </c>
      <c r="B105" s="31">
        <v>24</v>
      </c>
      <c r="C105" s="32" t="s">
        <v>347</v>
      </c>
      <c r="D105" s="31" t="s">
        <v>42</v>
      </c>
      <c r="E105" s="33" t="s">
        <v>348</v>
      </c>
      <c r="F105" s="34" t="s">
        <v>44</v>
      </c>
      <c r="G105" s="35">
        <v>2.52</v>
      </c>
      <c r="H105" s="36">
        <v>0</v>
      </c>
      <c r="I105" s="36">
        <f>ROUND(G105*H105,P4)</f>
        <v>0</v>
      </c>
      <c r="J105" s="34" t="s">
        <v>45</v>
      </c>
      <c r="O105" s="37">
        <f>I105*0.21</f>
        <v>0</v>
      </c>
      <c r="P105">
        <v>3</v>
      </c>
    </row>
    <row r="106" spans="1:16" x14ac:dyDescent="0.25">
      <c r="A106" s="31" t="s">
        <v>46</v>
      </c>
      <c r="B106" s="38"/>
      <c r="C106" s="39"/>
      <c r="D106" s="39"/>
      <c r="E106" s="40" t="s">
        <v>42</v>
      </c>
      <c r="F106" s="39"/>
      <c r="G106" s="39"/>
      <c r="H106" s="39"/>
      <c r="I106" s="39"/>
      <c r="J106" s="41"/>
    </row>
    <row r="107" spans="1:16" x14ac:dyDescent="0.25">
      <c r="A107" s="31" t="s">
        <v>47</v>
      </c>
      <c r="B107" s="38"/>
      <c r="C107" s="39"/>
      <c r="D107" s="39"/>
      <c r="E107" s="42" t="s">
        <v>349</v>
      </c>
      <c r="F107" s="39"/>
      <c r="G107" s="39"/>
      <c r="H107" s="39"/>
      <c r="I107" s="39"/>
      <c r="J107" s="41"/>
    </row>
    <row r="108" spans="1:16" ht="409.5" x14ac:dyDescent="0.25">
      <c r="A108" s="31" t="s">
        <v>49</v>
      </c>
      <c r="B108" s="38"/>
      <c r="C108" s="39"/>
      <c r="D108" s="39"/>
      <c r="E108" s="33" t="s">
        <v>350</v>
      </c>
      <c r="F108" s="39"/>
      <c r="G108" s="39"/>
      <c r="H108" s="39"/>
      <c r="I108" s="39"/>
      <c r="J108" s="41"/>
    </row>
    <row r="109" spans="1:16" x14ac:dyDescent="0.25">
      <c r="A109" s="25" t="s">
        <v>37</v>
      </c>
      <c r="B109" s="26"/>
      <c r="C109" s="27" t="s">
        <v>229</v>
      </c>
      <c r="D109" s="28"/>
      <c r="E109" s="25" t="s">
        <v>230</v>
      </c>
      <c r="F109" s="28"/>
      <c r="G109" s="28"/>
      <c r="H109" s="28"/>
      <c r="I109" s="29">
        <f>SUMIFS(I110:I129,A110:A129,"P")</f>
        <v>0</v>
      </c>
      <c r="J109" s="30"/>
    </row>
    <row r="110" spans="1:16" ht="30" x14ac:dyDescent="0.25">
      <c r="A110" s="31" t="s">
        <v>40</v>
      </c>
      <c r="B110" s="31">
        <v>25</v>
      </c>
      <c r="C110" s="32" t="s">
        <v>351</v>
      </c>
      <c r="D110" s="31" t="s">
        <v>42</v>
      </c>
      <c r="E110" s="33" t="s">
        <v>352</v>
      </c>
      <c r="F110" s="34" t="s">
        <v>238</v>
      </c>
      <c r="G110" s="35">
        <v>4</v>
      </c>
      <c r="H110" s="36">
        <v>0</v>
      </c>
      <c r="I110" s="36">
        <f>ROUND(G110*H110,P4)</f>
        <v>0</v>
      </c>
      <c r="J110" s="34" t="s">
        <v>45</v>
      </c>
      <c r="O110" s="37">
        <f>I110*0.21</f>
        <v>0</v>
      </c>
      <c r="P110">
        <v>3</v>
      </c>
    </row>
    <row r="111" spans="1:16" x14ac:dyDescent="0.25">
      <c r="A111" s="31" t="s">
        <v>46</v>
      </c>
      <c r="B111" s="38"/>
      <c r="C111" s="39"/>
      <c r="D111" s="39"/>
      <c r="E111" s="40" t="s">
        <v>42</v>
      </c>
      <c r="F111" s="39"/>
      <c r="G111" s="39"/>
      <c r="H111" s="39"/>
      <c r="I111" s="39"/>
      <c r="J111" s="41"/>
    </row>
    <row r="112" spans="1:16" ht="45" x14ac:dyDescent="0.25">
      <c r="A112" s="31" t="s">
        <v>47</v>
      </c>
      <c r="B112" s="38"/>
      <c r="C112" s="39"/>
      <c r="D112" s="39"/>
      <c r="E112" s="42" t="s">
        <v>353</v>
      </c>
      <c r="F112" s="39"/>
      <c r="G112" s="39"/>
      <c r="H112" s="39"/>
      <c r="I112" s="39"/>
      <c r="J112" s="41"/>
    </row>
    <row r="113" spans="1:16" ht="60" x14ac:dyDescent="0.25">
      <c r="A113" s="31" t="s">
        <v>49</v>
      </c>
      <c r="B113" s="38"/>
      <c r="C113" s="39"/>
      <c r="D113" s="39"/>
      <c r="E113" s="33" t="s">
        <v>354</v>
      </c>
      <c r="F113" s="39"/>
      <c r="G113" s="39"/>
      <c r="H113" s="39"/>
      <c r="I113" s="39"/>
      <c r="J113" s="41"/>
    </row>
    <row r="114" spans="1:16" ht="30" x14ac:dyDescent="0.25">
      <c r="A114" s="31" t="s">
        <v>40</v>
      </c>
      <c r="B114" s="31">
        <v>26</v>
      </c>
      <c r="C114" s="32" t="s">
        <v>355</v>
      </c>
      <c r="D114" s="31" t="s">
        <v>42</v>
      </c>
      <c r="E114" s="33" t="s">
        <v>356</v>
      </c>
      <c r="F114" s="34" t="s">
        <v>238</v>
      </c>
      <c r="G114" s="35">
        <v>4</v>
      </c>
      <c r="H114" s="36">
        <v>0</v>
      </c>
      <c r="I114" s="36">
        <f>ROUND(G114*H114,P4)</f>
        <v>0</v>
      </c>
      <c r="J114" s="34" t="s">
        <v>45</v>
      </c>
      <c r="O114" s="37">
        <f>I114*0.21</f>
        <v>0</v>
      </c>
      <c r="P114">
        <v>3</v>
      </c>
    </row>
    <row r="115" spans="1:16" x14ac:dyDescent="0.25">
      <c r="A115" s="31" t="s">
        <v>46</v>
      </c>
      <c r="B115" s="38"/>
      <c r="C115" s="39"/>
      <c r="D115" s="39"/>
      <c r="E115" s="40" t="s">
        <v>42</v>
      </c>
      <c r="F115" s="39"/>
      <c r="G115" s="39"/>
      <c r="H115" s="39"/>
      <c r="I115" s="39"/>
      <c r="J115" s="41"/>
    </row>
    <row r="116" spans="1:16" x14ac:dyDescent="0.25">
      <c r="A116" s="31" t="s">
        <v>47</v>
      </c>
      <c r="B116" s="38"/>
      <c r="C116" s="39"/>
      <c r="D116" s="39"/>
      <c r="E116" s="42" t="s">
        <v>357</v>
      </c>
      <c r="F116" s="39"/>
      <c r="G116" s="39"/>
      <c r="H116" s="39"/>
      <c r="I116" s="39"/>
      <c r="J116" s="41"/>
    </row>
    <row r="117" spans="1:16" ht="90" x14ac:dyDescent="0.25">
      <c r="A117" s="31" t="s">
        <v>49</v>
      </c>
      <c r="B117" s="38"/>
      <c r="C117" s="39"/>
      <c r="D117" s="39"/>
      <c r="E117" s="33" t="s">
        <v>358</v>
      </c>
      <c r="F117" s="39"/>
      <c r="G117" s="39"/>
      <c r="H117" s="39"/>
      <c r="I117" s="39"/>
      <c r="J117" s="41"/>
    </row>
    <row r="118" spans="1:16" ht="30" x14ac:dyDescent="0.25">
      <c r="A118" s="31" t="s">
        <v>40</v>
      </c>
      <c r="B118" s="31">
        <v>27</v>
      </c>
      <c r="C118" s="32" t="s">
        <v>251</v>
      </c>
      <c r="D118" s="31" t="s">
        <v>42</v>
      </c>
      <c r="E118" s="33" t="s">
        <v>252</v>
      </c>
      <c r="F118" s="34" t="s">
        <v>81</v>
      </c>
      <c r="G118" s="35">
        <v>40</v>
      </c>
      <c r="H118" s="36">
        <v>0</v>
      </c>
      <c r="I118" s="36">
        <f>ROUND(G118*H118,P4)</f>
        <v>0</v>
      </c>
      <c r="J118" s="34" t="s">
        <v>45</v>
      </c>
      <c r="O118" s="37">
        <f>I118*0.21</f>
        <v>0</v>
      </c>
      <c r="P118">
        <v>3</v>
      </c>
    </row>
    <row r="119" spans="1:16" x14ac:dyDescent="0.25">
      <c r="A119" s="31" t="s">
        <v>46</v>
      </c>
      <c r="B119" s="38"/>
      <c r="C119" s="39"/>
      <c r="D119" s="39"/>
      <c r="E119" s="40" t="s">
        <v>42</v>
      </c>
      <c r="F119" s="39"/>
      <c r="G119" s="39"/>
      <c r="H119" s="39"/>
      <c r="I119" s="39"/>
      <c r="J119" s="41"/>
    </row>
    <row r="120" spans="1:16" x14ac:dyDescent="0.25">
      <c r="A120" s="31" t="s">
        <v>47</v>
      </c>
      <c r="B120" s="38"/>
      <c r="C120" s="39"/>
      <c r="D120" s="39"/>
      <c r="E120" s="42" t="s">
        <v>359</v>
      </c>
      <c r="F120" s="39"/>
      <c r="G120" s="39"/>
      <c r="H120" s="39"/>
      <c r="I120" s="39"/>
      <c r="J120" s="41"/>
    </row>
    <row r="121" spans="1:16" ht="90" x14ac:dyDescent="0.25">
      <c r="A121" s="31" t="s">
        <v>49</v>
      </c>
      <c r="B121" s="38"/>
      <c r="C121" s="39"/>
      <c r="D121" s="39"/>
      <c r="E121" s="33" t="s">
        <v>255</v>
      </c>
      <c r="F121" s="39"/>
      <c r="G121" s="39"/>
      <c r="H121" s="39"/>
      <c r="I121" s="39"/>
      <c r="J121" s="41"/>
    </row>
    <row r="122" spans="1:16" x14ac:dyDescent="0.25">
      <c r="A122" s="31" t="s">
        <v>40</v>
      </c>
      <c r="B122" s="31">
        <v>28</v>
      </c>
      <c r="C122" s="32" t="s">
        <v>360</v>
      </c>
      <c r="D122" s="31" t="s">
        <v>42</v>
      </c>
      <c r="E122" s="33" t="s">
        <v>361</v>
      </c>
      <c r="F122" s="34" t="s">
        <v>81</v>
      </c>
      <c r="G122" s="35">
        <v>15.6</v>
      </c>
      <c r="H122" s="36">
        <v>0</v>
      </c>
      <c r="I122" s="36">
        <f>ROUND(G122*H122,P4)</f>
        <v>0</v>
      </c>
      <c r="J122" s="34" t="s">
        <v>45</v>
      </c>
      <c r="O122" s="37">
        <f>I122*0.21</f>
        <v>0</v>
      </c>
      <c r="P122">
        <v>3</v>
      </c>
    </row>
    <row r="123" spans="1:16" x14ac:dyDescent="0.25">
      <c r="A123" s="31" t="s">
        <v>46</v>
      </c>
      <c r="B123" s="38"/>
      <c r="C123" s="39"/>
      <c r="D123" s="39"/>
      <c r="E123" s="40" t="s">
        <v>42</v>
      </c>
      <c r="F123" s="39"/>
      <c r="G123" s="39"/>
      <c r="H123" s="39"/>
      <c r="I123" s="39"/>
      <c r="J123" s="41"/>
    </row>
    <row r="124" spans="1:16" x14ac:dyDescent="0.25">
      <c r="A124" s="31" t="s">
        <v>47</v>
      </c>
      <c r="B124" s="38"/>
      <c r="C124" s="39"/>
      <c r="D124" s="39"/>
      <c r="E124" s="42" t="s">
        <v>362</v>
      </c>
      <c r="F124" s="39"/>
      <c r="G124" s="39"/>
      <c r="H124" s="39"/>
      <c r="I124" s="39"/>
      <c r="J124" s="41"/>
    </row>
    <row r="125" spans="1:16" ht="90" x14ac:dyDescent="0.25">
      <c r="A125" s="31" t="s">
        <v>49</v>
      </c>
      <c r="B125" s="38"/>
      <c r="C125" s="39"/>
      <c r="D125" s="39"/>
      <c r="E125" s="33" t="s">
        <v>363</v>
      </c>
      <c r="F125" s="39"/>
      <c r="G125" s="39"/>
      <c r="H125" s="39"/>
      <c r="I125" s="39"/>
      <c r="J125" s="41"/>
    </row>
    <row r="126" spans="1:16" ht="30" x14ac:dyDescent="0.25">
      <c r="A126" s="31" t="s">
        <v>40</v>
      </c>
      <c r="B126" s="31">
        <v>29</v>
      </c>
      <c r="C126" s="32" t="s">
        <v>269</v>
      </c>
      <c r="D126" s="31" t="s">
        <v>42</v>
      </c>
      <c r="E126" s="33" t="s">
        <v>270</v>
      </c>
      <c r="F126" s="34" t="s">
        <v>81</v>
      </c>
      <c r="G126" s="35">
        <v>9</v>
      </c>
      <c r="H126" s="36">
        <v>0</v>
      </c>
      <c r="I126" s="36">
        <f>ROUND(G126*H126,P4)</f>
        <v>0</v>
      </c>
      <c r="J126" s="34" t="s">
        <v>45</v>
      </c>
      <c r="O126" s="37">
        <f>I126*0.21</f>
        <v>0</v>
      </c>
      <c r="P126">
        <v>3</v>
      </c>
    </row>
    <row r="127" spans="1:16" x14ac:dyDescent="0.25">
      <c r="A127" s="31" t="s">
        <v>46</v>
      </c>
      <c r="B127" s="38"/>
      <c r="C127" s="39"/>
      <c r="D127" s="39"/>
      <c r="E127" s="40" t="s">
        <v>42</v>
      </c>
      <c r="F127" s="39"/>
      <c r="G127" s="39"/>
      <c r="H127" s="39"/>
      <c r="I127" s="39"/>
      <c r="J127" s="41"/>
    </row>
    <row r="128" spans="1:16" x14ac:dyDescent="0.25">
      <c r="A128" s="31" t="s">
        <v>47</v>
      </c>
      <c r="B128" s="38"/>
      <c r="C128" s="39"/>
      <c r="D128" s="39"/>
      <c r="E128" s="42" t="s">
        <v>364</v>
      </c>
      <c r="F128" s="39"/>
      <c r="G128" s="39"/>
      <c r="H128" s="39"/>
      <c r="I128" s="39"/>
      <c r="J128" s="41"/>
    </row>
    <row r="129" spans="1:10" ht="180" x14ac:dyDescent="0.25">
      <c r="A129" s="31" t="s">
        <v>49</v>
      </c>
      <c r="B129" s="43"/>
      <c r="C129" s="44"/>
      <c r="D129" s="44"/>
      <c r="E129" s="33" t="s">
        <v>273</v>
      </c>
      <c r="F129" s="44"/>
      <c r="G129" s="44"/>
      <c r="H129" s="44"/>
      <c r="I129" s="44"/>
      <c r="J129" s="45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ZS.2SO 209</vt:lpstr>
      <vt:lpstr>ZS.2SO154.2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Horský Lukáš</dc:creator>
  <cp:lastModifiedBy>KOSTRHOUNOVÁ Mirka Ing.</cp:lastModifiedBy>
  <dcterms:created xsi:type="dcterms:W3CDTF">2024-05-23T10:27:20Z</dcterms:created>
  <dcterms:modified xsi:type="dcterms:W3CDTF">2024-06-25T10:18:16Z</dcterms:modified>
</cp:coreProperties>
</file>