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VRN - VEDLEJŠÍ ROZPOČTOVÉ..." sheetId="2" r:id="rId2"/>
    <sheet name="ORN - OSTATNÍ ROZPOČTOVÉ ..." sheetId="3" r:id="rId3"/>
    <sheet name="SO 101.1 - CYKLOSTEZKA - ..." sheetId="4" r:id="rId4"/>
    <sheet name="SO 601 - OPLOCENÍ 1. část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'VRN - VEDLEJŠÍ ROZPOČTOVÉ...'!$C$84:$K$142</definedName>
    <definedName name="_xlnm.Print_Area" localSheetId="1">'VRN - VEDLEJŠÍ ROZPOČTOVÉ...'!$C$4:$J$39,'VRN - VEDLEJŠÍ ROZPOČTOVÉ...'!$C$45:$J$66,'VRN - VEDLEJŠÍ ROZPOČTOVÉ...'!$C$72:$K$142</definedName>
    <definedName name="_xlnm.Print_Titles" localSheetId="1">'VRN - VEDLEJŠÍ ROZPOČTOVÉ...'!$84:$84</definedName>
    <definedName name="_xlnm._FilterDatabase" localSheetId="2" hidden="1">'ORN - OSTATNÍ ROZPOČTOVÉ ...'!$C$80:$K$89</definedName>
    <definedName name="_xlnm.Print_Area" localSheetId="2">'ORN - OSTATNÍ ROZPOČTOVÉ ...'!$C$4:$J$39,'ORN - OSTATNÍ ROZPOČTOVÉ ...'!$C$45:$J$62,'ORN - OSTATNÍ ROZPOČTOVÉ ...'!$C$68:$K$89</definedName>
    <definedName name="_xlnm.Print_Titles" localSheetId="2">'ORN - OSTATNÍ ROZPOČTOVÉ ...'!$80:$80</definedName>
    <definedName name="_xlnm._FilterDatabase" localSheetId="3" hidden="1">'SO 101.1 - CYKLOSTEZKA - ...'!$C$87:$K$243</definedName>
    <definedName name="_xlnm.Print_Area" localSheetId="3">'SO 101.1 - CYKLOSTEZKA - ...'!$C$4:$J$39,'SO 101.1 - CYKLOSTEZKA - ...'!$C$45:$J$69,'SO 101.1 - CYKLOSTEZKA - ...'!$C$75:$K$243</definedName>
    <definedName name="_xlnm.Print_Titles" localSheetId="3">'SO 101.1 - CYKLOSTEZKA - ...'!$87:$87</definedName>
    <definedName name="_xlnm._FilterDatabase" localSheetId="4" hidden="1">'SO 601 - OPLOCENÍ 1. část'!$C$85:$K$131</definedName>
    <definedName name="_xlnm.Print_Area" localSheetId="4">'SO 601 - OPLOCENÍ 1. část'!$C$4:$J$39,'SO 601 - OPLOCENÍ 1. část'!$C$45:$J$67,'SO 601 - OPLOCENÍ 1. část'!$C$73:$K$131</definedName>
    <definedName name="_xlnm.Print_Titles" localSheetId="4">'SO 601 - OPLOCENÍ 1. část'!$85:$85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30"/>
  <c r="BH130"/>
  <c r="BG130"/>
  <c r="BF130"/>
  <c r="T130"/>
  <c r="T129"/>
  <c r="R130"/>
  <c r="R129"/>
  <c r="P130"/>
  <c r="P129"/>
  <c r="BI128"/>
  <c r="BH128"/>
  <c r="BG128"/>
  <c r="BF128"/>
  <c r="T128"/>
  <c r="R128"/>
  <c r="P128"/>
  <c r="BI126"/>
  <c r="BH126"/>
  <c r="BG126"/>
  <c r="BF126"/>
  <c r="T126"/>
  <c r="R126"/>
  <c r="P126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T99"/>
  <c r="R100"/>
  <c r="R99"/>
  <c r="P100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76"/>
  <c i="4" r="J37"/>
  <c r="J36"/>
  <c i="1" r="AY57"/>
  <c i="4" r="J35"/>
  <c i="1" r="AX57"/>
  <c i="4" r="BI242"/>
  <c r="BH242"/>
  <c r="BG242"/>
  <c r="BF242"/>
  <c r="T242"/>
  <c r="T241"/>
  <c r="R242"/>
  <c r="R241"/>
  <c r="P242"/>
  <c r="P241"/>
  <c r="BI239"/>
  <c r="BH239"/>
  <c r="BG239"/>
  <c r="BF239"/>
  <c r="T239"/>
  <c r="R239"/>
  <c r="P239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89"/>
  <c r="BH189"/>
  <c r="BG189"/>
  <c r="BF189"/>
  <c r="T189"/>
  <c r="T188"/>
  <c r="R189"/>
  <c r="R188"/>
  <c r="P189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4"/>
  <c r="BH94"/>
  <c r="BG94"/>
  <c r="BF94"/>
  <c r="T94"/>
  <c r="R94"/>
  <c r="P94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55"/>
  <c r="J17"/>
  <c r="J12"/>
  <c r="J82"/>
  <c r="E7"/>
  <c r="E78"/>
  <c i="3" r="J37"/>
  <c r="J36"/>
  <c i="1" r="AY56"/>
  <c i="3" r="J35"/>
  <c i="1" r="AX56"/>
  <c i="3" r="BI84"/>
  <c r="BH84"/>
  <c r="BG84"/>
  <c r="BF84"/>
  <c r="T84"/>
  <c r="T83"/>
  <c r="T82"/>
  <c r="T81"/>
  <c r="R84"/>
  <c r="R83"/>
  <c r="R82"/>
  <c r="R81"/>
  <c r="P84"/>
  <c r="P83"/>
  <c r="P82"/>
  <c r="P81"/>
  <c i="1" r="AU56"/>
  <c i="3" r="J78"/>
  <c r="J77"/>
  <c r="F77"/>
  <c r="F75"/>
  <c r="E73"/>
  <c r="J55"/>
  <c r="J54"/>
  <c r="F54"/>
  <c r="F52"/>
  <c r="E50"/>
  <c r="J18"/>
  <c r="E18"/>
  <c r="F78"/>
  <c r="J17"/>
  <c r="J12"/>
  <c r="J75"/>
  <c r="E7"/>
  <c r="E48"/>
  <c i="2" r="J37"/>
  <c r="J36"/>
  <c i="1" r="AY55"/>
  <c i="2" r="J35"/>
  <c i="1" r="AX55"/>
  <c i="2"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T126"/>
  <c r="R127"/>
  <c r="R126"/>
  <c r="P127"/>
  <c r="P126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75"/>
  <c i="1" r="L50"/>
  <c r="AM50"/>
  <c r="AM49"/>
  <c r="L49"/>
  <c r="AM47"/>
  <c r="L47"/>
  <c r="L45"/>
  <c r="L44"/>
  <c i="5" r="BK106"/>
  <c r="J100"/>
  <c r="BK89"/>
  <c i="4" r="J196"/>
  <c i="5" r="J108"/>
  <c i="4" r="BK218"/>
  <c r="BK175"/>
  <c r="J113"/>
  <c i="5" r="J122"/>
  <c r="BK110"/>
  <c i="4" r="J193"/>
  <c r="BK126"/>
  <c i="5" r="J128"/>
  <c i="4" r="BK193"/>
  <c r="J119"/>
  <c r="J242"/>
  <c r="BK186"/>
  <c i="2" r="BK140"/>
  <c i="4" r="BK238"/>
  <c r="J146"/>
  <c i="2" r="BK100"/>
  <c i="4" r="J134"/>
  <c r="J205"/>
  <c r="J148"/>
  <c i="2" r="J127"/>
  <c i="3" r="F37"/>
  <c i="1" r="BD56"/>
  <c i="5" r="BK103"/>
  <c r="J97"/>
  <c i="4" r="J239"/>
  <c r="J166"/>
  <c i="2" r="BK116"/>
  <c i="4" r="J207"/>
  <c r="J143"/>
  <c i="2" r="J137"/>
  <c r="J88"/>
  <c i="5" r="BK115"/>
  <c i="4" r="J220"/>
  <c r="BK148"/>
  <c i="2" r="BK91"/>
  <c i="4" r="BK192"/>
  <c r="J126"/>
  <c r="BK242"/>
  <c r="J201"/>
  <c i="2" r="J110"/>
  <c i="4" r="J232"/>
  <c r="BK166"/>
  <c i="2" r="BK110"/>
  <c i="4" r="BK184"/>
  <c r="BK124"/>
  <c r="BK233"/>
  <c r="J153"/>
  <c i="3" r="J84"/>
  <c r="F35"/>
  <c i="1" r="BB56"/>
  <c i="5" r="J130"/>
  <c r="J94"/>
  <c i="4" r="BK235"/>
  <c r="BK172"/>
  <c i="2" r="J100"/>
  <c i="5" r="BK100"/>
  <c i="4" r="J189"/>
  <c r="J121"/>
  <c i="5" r="BK122"/>
  <c i="4" r="J235"/>
  <c r="BK216"/>
  <c r="J116"/>
  <c i="5" r="J126"/>
  <c i="4" r="J175"/>
  <c r="BK99"/>
  <c r="J225"/>
  <c r="J124"/>
  <c r="J192"/>
  <c i="2" r="BK134"/>
  <c i="4" r="BK232"/>
  <c r="J150"/>
  <c i="3" r="BK84"/>
  <c i="4" r="J194"/>
  <c r="BK140"/>
  <c i="3" r="F34"/>
  <c i="1" r="BA56"/>
  <c i="5" r="J107"/>
  <c r="BK97"/>
  <c r="J89"/>
  <c i="4" r="BK201"/>
  <c i="2" r="BK137"/>
  <c i="5" r="J110"/>
  <c i="4" r="J211"/>
  <c r="BK153"/>
  <c r="BK91"/>
  <c i="5" r="BK120"/>
  <c i="4" r="J238"/>
  <c r="J223"/>
  <c r="BK177"/>
  <c r="BK111"/>
  <c i="5" r="BK128"/>
  <c i="4" r="BK169"/>
  <c i="2" r="J131"/>
  <c i="4" r="J231"/>
  <c r="J180"/>
  <c i="2" r="BK97"/>
  <c i="4" r="BK229"/>
  <c r="J91"/>
  <c r="BK161"/>
  <c r="BK94"/>
  <c r="BK207"/>
  <c r="J159"/>
  <c r="BK102"/>
  <c i="2" r="J94"/>
  <c i="4" r="BK213"/>
  <c r="BK116"/>
  <c r="BK239"/>
  <c r="J208"/>
  <c r="BK121"/>
  <c i="5" r="J120"/>
  <c i="4" r="BK196"/>
  <c r="J99"/>
  <c r="J172"/>
  <c r="J140"/>
  <c i="2" r="J107"/>
  <c i="4" r="J199"/>
  <c r="BK129"/>
  <c i="2" r="J97"/>
  <c i="5" r="J103"/>
  <c r="BK94"/>
  <c i="4" r="BK208"/>
  <c r="J94"/>
  <c i="5" r="J112"/>
  <c i="4" r="BK220"/>
  <c r="BK194"/>
  <c r="J129"/>
  <c i="2" r="BK113"/>
  <c i="5" r="BK118"/>
  <c i="4" r="BK230"/>
  <c r="BK189"/>
  <c r="J131"/>
  <c i="2" r="BK107"/>
  <c i="4" r="J218"/>
  <c r="BK146"/>
  <c i="2" r="J120"/>
  <c i="4" r="BK223"/>
  <c r="BK156"/>
  <c i="5" r="J118"/>
  <c i="4" r="J213"/>
  <c r="BK143"/>
  <c i="2" r="BK103"/>
  <c i="4" r="J156"/>
  <c i="2" r="J113"/>
  <c i="4" r="BK150"/>
  <c i="2" r="J116"/>
  <c i="5" r="BK130"/>
  <c r="BK92"/>
  <c i="4" r="BK231"/>
  <c r="J163"/>
  <c i="2" r="BK88"/>
  <c i="5" r="J106"/>
  <c i="4" r="BK180"/>
  <c i="2" r="BK127"/>
  <c i="5" r="BK126"/>
  <c r="BK112"/>
  <c i="4" r="BK205"/>
  <c r="BK159"/>
  <c r="BK105"/>
  <c r="J230"/>
  <c r="J182"/>
  <c i="2" r="BK120"/>
  <c i="4" r="BK211"/>
  <c r="BK113"/>
  <c r="J233"/>
  <c r="J169"/>
  <c i="2" r="BK131"/>
  <c i="4" r="BK182"/>
  <c r="J102"/>
  <c i="2" r="J91"/>
  <c i="4" r="J161"/>
  <c i="2" r="J134"/>
  <c i="3" r="F36"/>
  <c i="1" r="BC56"/>
  <c i="5" r="BK108"/>
  <c r="J92"/>
  <c i="4" r="J177"/>
  <c i="2" r="J123"/>
  <c i="5" r="BK107"/>
  <c i="4" r="BK199"/>
  <c r="BK119"/>
  <c i="2" r="BK94"/>
  <c i="5" r="J115"/>
  <c i="4" r="J227"/>
  <c r="J186"/>
  <c r="BK134"/>
  <c i="2" r="J103"/>
  <c i="4" r="BK225"/>
  <c r="J111"/>
  <c r="J216"/>
  <c i="2" r="BK123"/>
  <c i="4" r="BK227"/>
  <c r="BK163"/>
  <c r="J229"/>
  <c r="BK131"/>
  <c i="2" r="J140"/>
  <c i="4" r="J184"/>
  <c r="J105"/>
  <c i="1" r="AS54"/>
  <c i="2" l="1" r="T87"/>
  <c r="R119"/>
  <c r="P130"/>
  <c i="5" r="T88"/>
  <c i="2" r="P106"/>
  <c i="5" r="BK102"/>
  <c r="J102"/>
  <c r="J63"/>
  <c r="P125"/>
  <c r="R88"/>
  <c r="T125"/>
  <c i="2" r="P87"/>
  <c r="P86"/>
  <c r="P85"/>
  <c i="1" r="AU55"/>
  <c i="2" r="P119"/>
  <c i="4" r="BK90"/>
  <c r="T90"/>
  <c r="R155"/>
  <c r="BK165"/>
  <c r="J165"/>
  <c r="J63"/>
  <c r="R165"/>
  <c r="R191"/>
  <c r="P195"/>
  <c i="5" r="P88"/>
  <c i="2" r="BK106"/>
  <c r="J106"/>
  <c r="J62"/>
  <c r="T119"/>
  <c r="T130"/>
  <c i="5" r="BK88"/>
  <c r="R125"/>
  <c i="2" r="T106"/>
  <c r="BK130"/>
  <c r="J130"/>
  <c r="J65"/>
  <c i="5" r="P102"/>
  <c r="BK125"/>
  <c r="J125"/>
  <c r="J65"/>
  <c i="2" r="BK87"/>
  <c r="J87"/>
  <c r="J61"/>
  <c r="R106"/>
  <c i="5" r="R102"/>
  <c i="2" r="R87"/>
  <c r="BK119"/>
  <c r="J119"/>
  <c r="J63"/>
  <c r="R130"/>
  <c i="4" r="P90"/>
  <c r="R90"/>
  <c r="BK155"/>
  <c r="J155"/>
  <c r="J62"/>
  <c r="P155"/>
  <c r="T155"/>
  <c r="P165"/>
  <c r="T165"/>
  <c r="BK191"/>
  <c r="J191"/>
  <c r="J65"/>
  <c r="P191"/>
  <c r="T191"/>
  <c r="BK195"/>
  <c r="J195"/>
  <c r="J66"/>
  <c r="R195"/>
  <c r="T195"/>
  <c r="BK237"/>
  <c r="J237"/>
  <c r="J67"/>
  <c r="P237"/>
  <c r="R237"/>
  <c r="T237"/>
  <c i="5" r="T102"/>
  <c r="BK117"/>
  <c r="J117"/>
  <c r="J64"/>
  <c r="P117"/>
  <c r="R117"/>
  <c r="T117"/>
  <c i="2" r="F82"/>
  <c r="BE88"/>
  <c i="3" r="E71"/>
  <c i="4" r="J52"/>
  <c r="F85"/>
  <c r="BE116"/>
  <c r="BE134"/>
  <c r="BE166"/>
  <c r="BE169"/>
  <c r="BE172"/>
  <c r="BE180"/>
  <c r="BE192"/>
  <c r="BE193"/>
  <c r="BE196"/>
  <c r="BE218"/>
  <c r="BE231"/>
  <c i="2" r="J52"/>
  <c r="BE94"/>
  <c r="BK126"/>
  <c r="J126"/>
  <c r="J64"/>
  <c i="4" r="BE113"/>
  <c r="BE126"/>
  <c r="BE143"/>
  <c r="BE175"/>
  <c r="BE186"/>
  <c r="BE225"/>
  <c i="5" r="BE110"/>
  <c r="BE112"/>
  <c i="2" r="E48"/>
  <c r="BE91"/>
  <c r="BE116"/>
  <c i="4" r="BE102"/>
  <c r="BE207"/>
  <c r="BE230"/>
  <c i="5" r="BE130"/>
  <c r="BK99"/>
  <c r="J99"/>
  <c r="J62"/>
  <c i="2" r="BE134"/>
  <c r="BE137"/>
  <c i="3" r="F55"/>
  <c i="4" r="BE99"/>
  <c r="BE105"/>
  <c r="BE146"/>
  <c r="BE148"/>
  <c r="BE184"/>
  <c r="BE189"/>
  <c r="BE220"/>
  <c r="BE227"/>
  <c r="BE235"/>
  <c r="BE238"/>
  <c r="BE239"/>
  <c r="BK188"/>
  <c r="J188"/>
  <c r="J64"/>
  <c i="5" r="BK129"/>
  <c r="J129"/>
  <c r="J66"/>
  <c i="2" r="BE97"/>
  <c r="BE100"/>
  <c r="BE123"/>
  <c r="BE127"/>
  <c r="BE140"/>
  <c i="4" r="BE121"/>
  <c r="BE140"/>
  <c r="BE150"/>
  <c r="BE177"/>
  <c r="BE223"/>
  <c i="5" r="BE122"/>
  <c r="BE126"/>
  <c r="BE128"/>
  <c i="2" r="BE113"/>
  <c r="BE120"/>
  <c i="3" r="BE84"/>
  <c r="BK83"/>
  <c r="J83"/>
  <c r="J61"/>
  <c i="4" r="E48"/>
  <c r="BE91"/>
  <c r="BE94"/>
  <c r="BE163"/>
  <c r="BE201"/>
  <c r="BE229"/>
  <c r="BE232"/>
  <c r="BE233"/>
  <c i="5" r="BE115"/>
  <c r="BE118"/>
  <c r="BE120"/>
  <c i="2" r="BE131"/>
  <c i="3" r="J52"/>
  <c i="4" r="BE111"/>
  <c r="BE205"/>
  <c r="BE208"/>
  <c r="BE213"/>
  <c r="BE216"/>
  <c i="5" r="BE106"/>
  <c r="BE107"/>
  <c i="2" r="BE103"/>
  <c r="BE107"/>
  <c r="BE110"/>
  <c i="4" r="BE119"/>
  <c r="BE124"/>
  <c r="BE129"/>
  <c r="BE131"/>
  <c r="BE153"/>
  <c r="BE156"/>
  <c r="BE159"/>
  <c r="BE161"/>
  <c r="BE182"/>
  <c r="BE194"/>
  <c r="BE199"/>
  <c r="BE211"/>
  <c r="BE242"/>
  <c r="BK241"/>
  <c r="J241"/>
  <c r="J68"/>
  <c i="5" r="E48"/>
  <c r="J52"/>
  <c r="F55"/>
  <c r="BE89"/>
  <c r="BE92"/>
  <c r="BE94"/>
  <c r="BE97"/>
  <c r="BE100"/>
  <c r="BE103"/>
  <c r="BE108"/>
  <c i="2" r="F36"/>
  <c i="1" r="BC55"/>
  <c i="2" r="F34"/>
  <c i="1" r="BA55"/>
  <c i="4" r="F36"/>
  <c i="1" r="BC57"/>
  <c i="5" r="F37"/>
  <c i="1" r="BD58"/>
  <c i="5" r="F36"/>
  <c i="1" r="BC58"/>
  <c i="4" r="J34"/>
  <c i="1" r="AW57"/>
  <c i="4" r="F37"/>
  <c i="1" r="BD57"/>
  <c i="4" r="F34"/>
  <c i="1" r="BA57"/>
  <c i="5" r="F34"/>
  <c i="1" r="BA58"/>
  <c i="5" r="J34"/>
  <c i="1" r="AW58"/>
  <c i="5" r="F35"/>
  <c i="1" r="BB58"/>
  <c i="3" r="J34"/>
  <c i="1" r="AW56"/>
  <c i="4" r="F35"/>
  <c i="1" r="BB57"/>
  <c i="2" r="F35"/>
  <c i="1" r="BB55"/>
  <c i="2" r="F37"/>
  <c i="1" r="BD55"/>
  <c i="2" r="J34"/>
  <c i="1" r="AW55"/>
  <c i="3" r="J33"/>
  <c i="1" r="AV56"/>
  <c i="4" l="1" r="T89"/>
  <c r="T88"/>
  <c r="R89"/>
  <c r="R88"/>
  <c r="P89"/>
  <c r="P88"/>
  <c i="1" r="AU57"/>
  <c i="2" r="R86"/>
  <c r="R85"/>
  <c i="5" r="BK87"/>
  <c r="J87"/>
  <c r="J60"/>
  <c r="P87"/>
  <c r="P86"/>
  <c i="1" r="AU58"/>
  <c i="4" r="BK89"/>
  <c r="J89"/>
  <c r="J60"/>
  <c i="5" r="T87"/>
  <c r="T86"/>
  <c r="R87"/>
  <c r="R86"/>
  <c i="2" r="T86"/>
  <c r="T85"/>
  <c i="4" r="J90"/>
  <c r="J61"/>
  <c i="3" r="BK82"/>
  <c r="J82"/>
  <c r="J60"/>
  <c i="5" r="J88"/>
  <c r="J61"/>
  <c i="2" r="BK86"/>
  <c r="J86"/>
  <c r="J60"/>
  <c i="5" r="J33"/>
  <c i="1" r="AV58"/>
  <c r="AT58"/>
  <c r="BA54"/>
  <c r="AW54"/>
  <c r="AK30"/>
  <c i="2" r="F33"/>
  <c i="1" r="AZ55"/>
  <c i="4" r="F33"/>
  <c i="1" r="AZ57"/>
  <c i="4" r="J33"/>
  <c i="1" r="AV57"/>
  <c r="AT57"/>
  <c r="AT56"/>
  <c r="BB54"/>
  <c r="AX54"/>
  <c i="3" r="F33"/>
  <c i="1" r="AZ56"/>
  <c i="5" r="F33"/>
  <c i="1" r="AZ58"/>
  <c r="BC54"/>
  <c r="W32"/>
  <c i="2" r="J33"/>
  <c i="1" r="AV55"/>
  <c r="AT55"/>
  <c r="BD54"/>
  <c r="W33"/>
  <c i="3" l="1" r="BK81"/>
  <c r="J81"/>
  <c i="4" r="BK88"/>
  <c r="J88"/>
  <c i="2" r="BK85"/>
  <c r="J85"/>
  <c r="J59"/>
  <c i="5" r="BK86"/>
  <c r="J86"/>
  <c r="J59"/>
  <c i="1" r="AZ54"/>
  <c r="W29"/>
  <c i="3" r="J30"/>
  <c i="1" r="AG56"/>
  <c r="AN56"/>
  <c r="W31"/>
  <c r="W30"/>
  <c r="AU54"/>
  <c r="AY54"/>
  <c i="4" r="J30"/>
  <c i="1" r="AG57"/>
  <c r="AN57"/>
  <c i="3" l="1" r="J59"/>
  <c r="J39"/>
  <c i="4" r="J59"/>
  <c r="J39"/>
  <c i="1" r="AV54"/>
  <c r="AK29"/>
  <c i="2" r="J30"/>
  <c i="1" r="AG55"/>
  <c r="AN55"/>
  <c i="5" r="J30"/>
  <c i="1" r="AG58"/>
  <c r="AN58"/>
  <c i="2" l="1" r="J39"/>
  <c i="5" r="J39"/>
  <c i="1" r="AG54"/>
  <c r="AT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<sst xmlns="http://schemas.openxmlformats.org/spreadsheetml/2006/main">
  <si>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</si>
  <si>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</si>
  <si>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</si>
  <si>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</si>
  <si>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</si>
  <si>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{e1442f05-1e1d-40e1-87ff-010706ec64b9}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</si>
  <si>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</si>
  <si>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</si>
  <si>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</si>
  <si>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</si>
  <si>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</si>
  <si>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</si>
  <si>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</si>
  <si>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</si>
  <si>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2024-000010-1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</si>
  <si>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</si>
  <si>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</si>
  <si>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CYKLOSTEZKA R09 JIHLAVA, UL. PRŮMYSLOVÁ - HEROLTICE - 1. část</t>
  </si>
  <si>
    <t>KSO:</t>
  </si>
  <si>
    <t/>
  </si>
  <si>
    <t>CC-CZ:</t>
  </si>
  <si>
    <t>Místo:</t>
  </si>
  <si>
    <t xml:space="preserve"> </t>
  </si>
  <si>
    <t>Datum:</t>
  </si>
  <si>
    <t>13. 6. 2024</t>
  </si>
  <si>
    <t>Zadavatel:</t>
  </si>
  <si>
    <t>IČ:</t>
  </si>
  <si>
    <t>00286010</t>
  </si>
  <si>
    <t>Statutární město Jihlava</t>
  </si>
  <si>
    <t>DIČ:</t>
  </si>
  <si>
    <t>CZ00286010</t>
  </si>
  <si>
    <t>Účastník:</t>
  </si>
  <si>
    <t>Vyplň údaj</t>
  </si>
  <si>
    <t>Projektant:</t>
  </si>
  <si>
    <t>18198228</t>
  </si>
  <si>
    <t>PROfi Jihlava spol. s r.o.</t>
  </si>
  <si>
    <t>CZ18198228</t>
  </si>
  <si>
    <t>True</t>
  </si>
  <si>
    <t>Zpracovatel:</t>
  </si>
  <si>
    <t>Zbytovská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</si>
  <si>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</si>
  <si>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</si>
  <si>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</si>
  <si>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</si>
  <si>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</si>
  <si>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</si>
  <si>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</si>
  <si>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</si>
  <si>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</si>
  <si>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</si>
  <si>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</si>
  <si>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</si>
  <si>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</si>
  <si>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</si>
  <si>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</si>
  <si>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</si>
  <si>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</si>
  <si>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</si>
  <si>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</si>
  <si>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</si>
  <si>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</si>
  <si>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</si>
  <si>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</si>
  <si>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</si>
  <si>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</si>
  <si>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</si>
  <si>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</si>
  <si>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</si>
  <si>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</si>
  <si>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</si>
  <si>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</si>
  <si>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</si>
  <si>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</si>
  <si>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</si>
  <si>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</si>
  <si>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</si>
  <si>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</si>
  <si>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</si>
  <si>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</si>
  <si>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</si>
  <si>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</si>
  <si>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VRN</t>
  </si>
  <si>
    <t>VEDLEJŠÍ ROZPOČTOVÉ NÁKLADY</t>
  </si>
  <si>
    <t>VON</t>
  </si>
  <si>
    <t>1</t>
  </si>
  <si>
    <t>{7012f4fb-df30-416e-9bc0-ed4d33841387}</t>
  </si>
  <si>
    <t>2</t>
  </si>
  <si>
    <t>ORN</t>
  </si>
  <si>
    <t>OSTATNÍ ROZPOČTOVÉ NÁKLADY</t>
  </si>
  <si>
    <t>OST</t>
  </si>
  <si>
    <t>{1d3fc7b7-1616-44b1-9cbc-80f6c5b3bf6d}</t>
  </si>
  <si>
    <t>SO 101.1</t>
  </si>
  <si>
    <t>CYKLOSTEZKA - 1. část - š. 2,5m - dl. 912m</t>
  </si>
  <si>
    <t>STA</t>
  </si>
  <si>
    <t>{9d7dc53d-603e-4b1f-88a8-3d3d9d11c57f}</t>
  </si>
  <si>
    <t>SO 601</t>
  </si>
  <si>
    <t>OPLOCENÍ 1. část</t>
  </si>
  <si>
    <t>{9144462c-0ca7-481a-a9e0-7bf7111db105}</t>
  </si>
  <si>
    <t>KRYCÍ LIST SOUPISU PRACÍ</t>
  </si>
  <si>
    <t>Objekt:</t>
  </si>
  <si>
    <t>VRN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</si>
  <si>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</si>
  <si>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</si>
  <si>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</si>
  <si>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</si>
  <si>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</si>
  <si>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</si>
  <si>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</si>
  <si>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</si>
  <si>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</si>
  <si>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</si>
  <si>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</si>
  <si>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</si>
  <si>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</si>
  <si>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</si>
  <si>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</si>
  <si>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</si>
  <si>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</si>
  <si>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</si>
  <si>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</si>
  <si>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</si>
  <si>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</si>
  <si>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</si>
  <si>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</si>
  <si>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</si>
  <si>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</si>
  <si>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</si>
  <si>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</si>
  <si>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</si>
  <si>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</si>
  <si>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011114000</t>
  </si>
  <si>
    <t>Inženýrsko-geologický průzkum</t>
  </si>
  <si>
    <t>soub</t>
  </si>
  <si>
    <t>CS ÚRS 2024 01</t>
  </si>
  <si>
    <t>1024</t>
  </si>
  <si>
    <t>-116674432</t>
  </si>
  <si>
    <t>Online PSC</t>
  </si>
  <si>
    <t>https://podminky.urs.cz/item/CS_URS_2024_01/011114000</t>
  </si>
  <si>
    <t>P</t>
  </si>
  <si>
    <t>Poznámka k položce:_x000d_
Náklady na případný doplňující IG průzkum staveniště.</t>
  </si>
  <si>
    <t>012002000</t>
  </si>
  <si>
    <t>Geodetické práce</t>
  </si>
  <si>
    <t>-1743228965</t>
  </si>
  <si>
    <t>https://podminky.urs.cz/item/CS_URS_2024_01/012002000</t>
  </si>
  <si>
    <t>Poznámka k položce:_x000d_
Zajištění vytýčení stávajících inženýrských sítí (včetně úhrady za vytýčení), odpovědnost za jejich neporušení během výstavby a zpětné předání jejich správcům._x000d_
Zahrnuje i provedení vytyčení obvodu staveniště a pevných vytyčovacích bodů geodetické měření tzv. kritických míst, - geodetické sledování během stavby.</t>
  </si>
  <si>
    <t>3</t>
  </si>
  <si>
    <t>012303000</t>
  </si>
  <si>
    <t>Geodetické práce po výstavbě</t>
  </si>
  <si>
    <t>-716221932</t>
  </si>
  <si>
    <t>https://podminky.urs.cz/item/CS_URS_2024_01/012303000</t>
  </si>
  <si>
    <t>Poznámka k položce:_x000d_
Náklady na zajištění geodetického zaměření skutečného provedení stavby</t>
  </si>
  <si>
    <t>4</t>
  </si>
  <si>
    <t>013203000</t>
  </si>
  <si>
    <t>Dokumentace stavby bez rozlišení</t>
  </si>
  <si>
    <t>402102795</t>
  </si>
  <si>
    <t>https://podminky.urs.cz/item/CS_URS_2024_01/013203000</t>
  </si>
  <si>
    <t>Poznámka k položce:_x000d_
Fotodokumentace stavby - týdenní</t>
  </si>
  <si>
    <t>013244000</t>
  </si>
  <si>
    <t>Dokumentace pro provádění stavby</t>
  </si>
  <si>
    <t>-598203600</t>
  </si>
  <si>
    <t>https://podminky.urs.cz/item/CS_URS_2024_01/013244000</t>
  </si>
  <si>
    <t>Poznámka k položce:_x000d_
Náklady na případné zajištění realizační dokumentace stavby.</t>
  </si>
  <si>
    <t>6</t>
  </si>
  <si>
    <t>013254000</t>
  </si>
  <si>
    <t>Dokumentace skutečného provedení stavby</t>
  </si>
  <si>
    <t>-588682788</t>
  </si>
  <si>
    <t>https://podminky.urs.cz/item/CS_URS_2024_01/013254000</t>
  </si>
  <si>
    <t>Poznámka k položce:_x000d_
Dokumentace skutečného provedení stavby (dále jen "DSPS") bude vypracována v souladu a náležitostech dle vyhlášky č. 499/2006 Sb.(v aktuálním znění) o dokumentaci staveb, dle zadávacích podmínek a dle platných TKP a ČSN. Podkladem pro vypracování DSPS bude RDS a DSP, geodetické zaměření provedených prací, případně další požadavky objednatele. DSPS bude předána objednateli v tištěné podobě a v elektronické podobě (na CD). Při vypracování projektové dokumentace DSPS musí zhotovitel respektovat parametry vymezené předchozím stupněm projektové dokumentace.</t>
  </si>
  <si>
    <t>VRN3</t>
  </si>
  <si>
    <t>Zařízení staveniště</t>
  </si>
  <si>
    <t>7</t>
  </si>
  <si>
    <t>032403000</t>
  </si>
  <si>
    <t>Provizorní komunikace</t>
  </si>
  <si>
    <t>-16236174</t>
  </si>
  <si>
    <t>https://podminky.urs.cz/item/CS_URS_2024_01/032403000</t>
  </si>
  <si>
    <t>Poznámka k položce:_x000d_
Zřízení a odstranění dočasných komunikací ze silničních panelů podél cyklostezky, včetně zřízení sjezdů a terénních úprav. Cena zahrnuje i upravu podloží pod panely a následné uvedení do původního stavu. Včetně panelů.</t>
  </si>
  <si>
    <t>8</t>
  </si>
  <si>
    <t>032002000</t>
  </si>
  <si>
    <t>Vybavení staveniště</t>
  </si>
  <si>
    <t>-490956956</t>
  </si>
  <si>
    <t>https://podminky.urs.cz/item/CS_URS_2024_01/032002000</t>
  </si>
  <si>
    <t>Poznámka k položce:_x000d_
Náklady spojené s případným zřízením přípojek energií k objektům zařízení staveniště, vybudování měřících odběrných míst a zřízení příp. příprava území pro objekty zařízení staveniště a vlastní vybudování objektů zařízení staveniště._x000d_
Včetně nákladů na ochranu staveniště před vstupem nepovolaných osob, včetně příslušného značení, náklady na osvětlení staveniště, náklady pro vypracování potřebné dokumentace pro provoz staveniště z hlediska požární ochrany (požární řád a poplachová směrnice) a z hlediska provozu staveniště (provozně dopravní řád).</t>
  </si>
  <si>
    <t>9</t>
  </si>
  <si>
    <t>034002000</t>
  </si>
  <si>
    <t>Zabezpečení staveniště</t>
  </si>
  <si>
    <t>635036831</t>
  </si>
  <si>
    <t>https://podminky.urs.cz/item/CS_URS_2024_01/034002000</t>
  </si>
  <si>
    <t>Poznámka k položce:_x000d_
Náklady na vybavení objektů zařízení staveniště, náklady na energie spotřebované dodavatelem v rámci provozu zařízení staveniště, náklady na potřebný úklid v prostorách zařízení staveniště, náklady na nutnou údržbu a opravy na objektech zařízení staveniště.</t>
  </si>
  <si>
    <t>10</t>
  </si>
  <si>
    <t>039002000</t>
  </si>
  <si>
    <t>Zrušení zařízení staveniště</t>
  </si>
  <si>
    <t>-1739618228</t>
  </si>
  <si>
    <t>https://podminky.urs.cz/item/CS_URS_2024_01/039002000</t>
  </si>
  <si>
    <t>Poznámka k položce:_x000d_
Náklady na odstranění objektů zařízení staveniště vč. přípojek a jejich odvoz. Náklady na úpravu povrchů po odstranění zařízení staveniště a úklid ploch, na kterých bylo zařízení staveniště provozováno.</t>
  </si>
  <si>
    <t>VRN4</t>
  </si>
  <si>
    <t>Inženýrská činnost</t>
  </si>
  <si>
    <t>11</t>
  </si>
  <si>
    <t>042002000</t>
  </si>
  <si>
    <t>Posudky</t>
  </si>
  <si>
    <t>1231851256</t>
  </si>
  <si>
    <t>https://podminky.urs.cz/item/CS_URS_2024_01/042002000</t>
  </si>
  <si>
    <t>Poznámka k položce:_x000d_
Náklady na zpracování (vč. schválení a zpracování dle podmínek správce) provozního řádu cyklostezky</t>
  </si>
  <si>
    <t>043002000</t>
  </si>
  <si>
    <t>Zkoušky a ostatní měření</t>
  </si>
  <si>
    <t>443831821</t>
  </si>
  <si>
    <t>https://podminky.urs.cz/item/CS_URS_2024_01/043002000</t>
  </si>
  <si>
    <t>Poznámka k položce:_x000d_
zkoušení materiálů nezávislou zkušebnou - dle TKP, ZTKP, není-li obsaženo v jednotkových cenách - položky zy celou stavbu</t>
  </si>
  <si>
    <t>VRN7</t>
  </si>
  <si>
    <t>Provozní vlivy</t>
  </si>
  <si>
    <t>13</t>
  </si>
  <si>
    <t>072002000</t>
  </si>
  <si>
    <t>Silniční provoz</t>
  </si>
  <si>
    <t>-409993745</t>
  </si>
  <si>
    <t>https://podminky.urs.cz/item/CS_URS_2024_01/072002000</t>
  </si>
  <si>
    <t xml:space="preserve">Poznámka k položce:_x000d_
zpracování DIO, vč. zřízení a odstranění přechodného dopravního značení_x000d_
Zajištění vydání všech potřebných rozhodnutí a stanovení pro přechodnou úpravu provozu na pozemních komunikacích dle zpracované projektové dokumentace a dle vyjádření dotčených orgánů;_x000d_
-Soustavnou péči zhotovitele o kvalitní přechodné značení _x000d_
-Zabezpečení změny dopravního značení_x000d_
</t>
  </si>
  <si>
    <t>VRN9</t>
  </si>
  <si>
    <t>Ostatní náklady</t>
  </si>
  <si>
    <t>14</t>
  </si>
  <si>
    <t>091002000.1</t>
  </si>
  <si>
    <t>Ostatní náklady související s objektem</t>
  </si>
  <si>
    <t>1956744430</t>
  </si>
  <si>
    <t>https://podminky.urs.cz/item/CS_URS_2024_01/091002000.1</t>
  </si>
  <si>
    <t>VV</t>
  </si>
  <si>
    <t>"případné zábory veřejného prostranství" 1</t>
  </si>
  <si>
    <t>15</t>
  </si>
  <si>
    <t>091002000.2</t>
  </si>
  <si>
    <t>498946853</t>
  </si>
  <si>
    <t>https://podminky.urs.cz/item/CS_URS_2024_01/091002000.2</t>
  </si>
  <si>
    <t>"odvodnění staveniště po dobu stavby" 1</t>
  </si>
  <si>
    <t>16</t>
  </si>
  <si>
    <t>091002000.3</t>
  </si>
  <si>
    <t>1208372874</t>
  </si>
  <si>
    <t>https://podminky.urs.cz/item/CS_URS_2024_01/091002000.3</t>
  </si>
  <si>
    <t>"zabezpečení stavby dle plánu BOZP" 1</t>
  </si>
  <si>
    <t>17</t>
  </si>
  <si>
    <t>091002000.4</t>
  </si>
  <si>
    <t>16898493</t>
  </si>
  <si>
    <t>https://podminky.urs.cz/item/CS_URS_2024_01/091002000.4</t>
  </si>
  <si>
    <t>"ochrana stávajících stromů a keřů po celou dobu stavby" 1</t>
  </si>
  <si>
    <t>ORN - OSTATNÍ ROZPOČTOVÉ NÁKLADY</t>
  </si>
  <si>
    <t>091504000</t>
  </si>
  <si>
    <t>Náklady související s publikační činností</t>
  </si>
  <si>
    <t>komplet</t>
  </si>
  <si>
    <t>CS ÚRS 2023 02</t>
  </si>
  <si>
    <t>995238434</t>
  </si>
  <si>
    <t>https://podminky.urs.cz/item/CS_URS_2023_02/091504000</t>
  </si>
  <si>
    <t>Poznámka k položce:_x000d_
-Billboard 5,1*2,4 m (umístění po dobu stavby, zabezpečení, udržba po dobu stavby, demontáž po ukončení stavby)_x000d_
-Cedulka (tabulka z eloxovaného hliníku 0,3*0,4 m + nápis dle požadavku investora, připevnění na kámen)</t>
  </si>
  <si>
    <t>"billboard 5,1*2,4m"</t>
  </si>
  <si>
    <t>"cedulka 0,3*0,4m"</t>
  </si>
  <si>
    <t>"komplet"1</t>
  </si>
  <si>
    <t>SO 101.1 - CYKLOSTEZKA - 1. část - š. 2,5m - dl. 912m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</si>
  <si>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</si>
  <si>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</si>
  <si>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</si>
  <si>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</si>
  <si>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</si>
  <si>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</si>
  <si>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</si>
  <si>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</si>
  <si>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</si>
  <si>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</si>
  <si>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</si>
  <si>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</si>
  <si>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113105113</t>
  </si>
  <si>
    <t>Rozebrání dlažeb z lomového kamene s přemístěním hmot na skládku na vzdálenost do 3 m nebo s naložením na dopravní prostředek, kladených do cementové malty se spárami zalitými cementovou maltou</t>
  </si>
  <si>
    <t>m2</t>
  </si>
  <si>
    <t>-249426281</t>
  </si>
  <si>
    <t>https://podminky.urs.cz/item/CS_URS_2024_01/113105113</t>
  </si>
  <si>
    <t>3,0*1,0*2</t>
  </si>
  <si>
    <t>122351106</t>
  </si>
  <si>
    <t>Odkopávky a prokopávky nezapažené strojně v hornině třídy těžitelnosti II skupiny 4 přes 1 000 do 5 000 m3</t>
  </si>
  <si>
    <t>m3</t>
  </si>
  <si>
    <t>1495058291</t>
  </si>
  <si>
    <t>https://podminky.urs.cz/item/CS_URS_2024_01/122351106</t>
  </si>
  <si>
    <t xml:space="preserve">"cyklostezka"  912*3,5*0,39</t>
  </si>
  <si>
    <t>"sanace" 3*0,3*912</t>
  </si>
  <si>
    <t>Součet</t>
  </si>
  <si>
    <t>131351103</t>
  </si>
  <si>
    <t>Hloubení nezapažených jam a zářezů strojně s urovnáním dna do předepsaného profilu a spádu v hornině třídy těžitelnosti II skupiny 4 přes 50 do 100 m3</t>
  </si>
  <si>
    <t>-634978563</t>
  </si>
  <si>
    <t>https://podminky.urs.cz/item/CS_URS_2024_01/131351103</t>
  </si>
  <si>
    <t>"zasakovací jámy" 1,0*3,0*1,9*9</t>
  </si>
  <si>
    <t>132351104</t>
  </si>
  <si>
    <t>Hloubení nezapažených rýh šířky do 800 mm strojně s urovnáním dna do předepsaného profilu a spádu v hornině třídy těžitelnosti II skupiny 4 přes 100 m3</t>
  </si>
  <si>
    <t>370021669</t>
  </si>
  <si>
    <t>https://podminky.urs.cz/item/CS_URS_2024_01/132351104</t>
  </si>
  <si>
    <t>"drenáž" 717*0,5*1,0</t>
  </si>
  <si>
    <t>162751137.R</t>
  </si>
  <si>
    <t>Vodorovné přemístění výkopku nebo sypaniny po suchu na obvyklém dopravním prostředku, bez naložení výkopku, avšak se složením bez rozhrnutí z horniny třídy těžitelnosti II skupiny 4 a 5 na vzdálenost dle dispozic zhotovitele</t>
  </si>
  <si>
    <t>1961879715</t>
  </si>
  <si>
    <t>"cyklostezka" 912*3,5*0,39</t>
  </si>
  <si>
    <t>"zasakovací jámy" 1,0*3,0*1,5*9</t>
  </si>
  <si>
    <t>"drenáž" 717*0,5*0,4</t>
  </si>
  <si>
    <t>171251201</t>
  </si>
  <si>
    <t>Uložení sypaniny na skládky nebo meziskládky bez hutnění s upravením uložené sypaniny do předepsaného tvaru</t>
  </si>
  <si>
    <t>339097124</t>
  </si>
  <si>
    <t>https://podminky.urs.cz/item/CS_URS_2024_01/171251201</t>
  </si>
  <si>
    <t>171201231</t>
  </si>
  <si>
    <t>Poplatek za uložení stavebního odpadu na recyklační skládce (skládkovné) zeminy a kamení zatříděného do Katalogu odpadů pod kódem 17 05 04</t>
  </si>
  <si>
    <t>t</t>
  </si>
  <si>
    <t>1336287864</t>
  </si>
  <si>
    <t>https://podminky.urs.cz/item/CS_URS_2024_01/171201231</t>
  </si>
  <si>
    <t>2249,58*1,8 'Přepočtené koeficientem množství</t>
  </si>
  <si>
    <t>171152112</t>
  </si>
  <si>
    <t>Uložení sypaniny do zhutněných násypů pro silnice, dálnice a letiště s rozprostřením sypaniny ve vrstvách, s hrubým urovnáním a uzavřením povrchu násypu z hornin nesoudržných sypkých mimo aktivní zónu</t>
  </si>
  <si>
    <t>1068450187</t>
  </si>
  <si>
    <t>https://podminky.urs.cz/item/CS_URS_2024_01/171152112</t>
  </si>
  <si>
    <t>0,25*0,5*912</t>
  </si>
  <si>
    <t>M</t>
  </si>
  <si>
    <t>58333688</t>
  </si>
  <si>
    <t>kamenivo těžené hrubé frakce 32/63</t>
  </si>
  <si>
    <t>-152321246</t>
  </si>
  <si>
    <t>114*2 'Přepočtené koeficientem množství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</si>
  <si>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</si>
  <si>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</si>
  <si>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-1095330943</t>
  </si>
  <si>
    <t>https://podminky.urs.cz/item/CS_URS_2024_01/171152101</t>
  </si>
  <si>
    <t>0,5*0,15*912</t>
  </si>
  <si>
    <t>10364100</t>
  </si>
  <si>
    <t>zemina pro terénní úpravy - tříděná</t>
  </si>
  <si>
    <t>-1625040704</t>
  </si>
  <si>
    <t>68,4*1,8 'Přepočtené koeficientem množství</t>
  </si>
  <si>
    <t>171152111</t>
  </si>
  <si>
    <t>Uložení sypaniny do zhutněných násypů pro silnice, dálnice a letiště s rozprostřením sypaniny ve vrstvách, s hrubým urovnáním a uzavřením povrchu násypu z hornin nesoudržných sypkých v aktivní zóně</t>
  </si>
  <si>
    <t>2023354878</t>
  </si>
  <si>
    <t>https://podminky.urs.cz/item/CS_URS_2024_01/171152111</t>
  </si>
  <si>
    <t>3*0,3*912</t>
  </si>
  <si>
    <t>58344197</t>
  </si>
  <si>
    <t>štěrkodrť frakce 0/63</t>
  </si>
  <si>
    <t>-27037993</t>
  </si>
  <si>
    <t>820,8*2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</si>
  <si>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</si>
  <si>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</si>
  <si>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1235529740</t>
  </si>
  <si>
    <t>https://podminky.urs.cz/item/CS_URS_2024_01/174151101</t>
  </si>
  <si>
    <t>"drenáž" 717*0,5*0,6</t>
  </si>
  <si>
    <t>174251101</t>
  </si>
  <si>
    <t>Zásyp sypaninou z jakékoliv horniny strojně s uložením výkopku ve vrstvách bez zhutnění jam, šachet, rýh nebo kolem objektů v těchto vykopávkách</t>
  </si>
  <si>
    <t>66438498</t>
  </si>
  <si>
    <t>https://podminky.urs.cz/item/CS_URS_2024_01/174251101</t>
  </si>
  <si>
    <t xml:space="preserve">"vsakovací jámy" </t>
  </si>
  <si>
    <t>"zemina" 1,0*3,0*0,4*9</t>
  </si>
  <si>
    <t>"štěrk" 1,0*3,0*1,5*9</t>
  </si>
  <si>
    <t>58343959</t>
  </si>
  <si>
    <t>kamenivo drcené hrubé frakce 32/63</t>
  </si>
  <si>
    <t>1307412418</t>
  </si>
  <si>
    <t xml:space="preserve"> 1,0*3,0*1,5*9</t>
  </si>
  <si>
    <t>40,5*2 'Přepočtené koeficientem množství</t>
  </si>
  <si>
    <t>181152302</t>
  </si>
  <si>
    <t>Úprava pláně na stavbách silnic a dálnic strojně v zářezech mimo skalních se zhutněním</t>
  </si>
  <si>
    <t>-1274873200</t>
  </si>
  <si>
    <t>https://podminky.urs.cz/item/CS_URS_2024_01/181152302</t>
  </si>
  <si>
    <t>912*3,5+912*4</t>
  </si>
  <si>
    <t>18</t>
  </si>
  <si>
    <t>181411133</t>
  </si>
  <si>
    <t>Založení trávníku na půdě předem připravené plochy do 1000 m2 výsevem včetně utažení parkového na svahu přes 1:2 do 1:1</t>
  </si>
  <si>
    <t>510821367</t>
  </si>
  <si>
    <t>https://podminky.urs.cz/item/CS_URS_2024_01/181411133</t>
  </si>
  <si>
    <t>19</t>
  </si>
  <si>
    <t>00572410</t>
  </si>
  <si>
    <t>osivo směs travní parková</t>
  </si>
  <si>
    <t>kg</t>
  </si>
  <si>
    <t>1827400761</t>
  </si>
  <si>
    <t>1160*0,02 'Přepočtené koeficientem množství</t>
  </si>
  <si>
    <t>20</t>
  </si>
  <si>
    <t>182111111</t>
  </si>
  <si>
    <t>Zpevnění svahu tkaninou nebo rohoží na svahu sklonu přes 1:2 do 1:1</t>
  </si>
  <si>
    <t>-1188823327</t>
  </si>
  <si>
    <t>https://podminky.urs.cz/item/CS_URS_2024_01/182111111</t>
  </si>
  <si>
    <t>240*1,5</t>
  </si>
  <si>
    <t>61894013</t>
  </si>
  <si>
    <t>síť protierozní z kokosových vláken 700g/m2</t>
  </si>
  <si>
    <t>-565531660</t>
  </si>
  <si>
    <t>360*1,1 'Přepočtené koeficientem množství</t>
  </si>
  <si>
    <t>Zakládání</t>
  </si>
  <si>
    <t>22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</si>
  <si>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</si>
  <si>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</si>
  <si>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-1384573885</t>
  </si>
  <si>
    <t>https://podminky.urs.cz/item/CS_URS_2024_01/211971121</t>
  </si>
  <si>
    <t>5*0,4*717</t>
  </si>
  <si>
    <t>23</t>
  </si>
  <si>
    <t>69311081</t>
  </si>
  <si>
    <t>geotextilie netkaná separační, ochranná, filtrační, drenážní PES 300g/m2</t>
  </si>
  <si>
    <t>1251243866</t>
  </si>
  <si>
    <t>1434*1,1845 'Přepočtené koeficientem množství</t>
  </si>
  <si>
    <t>24</t>
  </si>
  <si>
    <t>212752401</t>
  </si>
  <si>
    <t>Trativody z drenážních trubek pro liniové stavby a komunikace se zřízením štěrkového lože pod trubky a s jejich obsypem v otevřeném výkopu trubka korugovaná sendvičová PE-HD SN 8 celoperforovaná 360° DN 100</t>
  </si>
  <si>
    <t>m</t>
  </si>
  <si>
    <t>-523118122</t>
  </si>
  <si>
    <t>https://podminky.urs.cz/item/CS_URS_2024_01/212752401</t>
  </si>
  <si>
    <t>25</t>
  </si>
  <si>
    <t>212752403</t>
  </si>
  <si>
    <t>Trativody z drenážních trubek pro liniové stavby a komunikace se zřízením štěrkového lože pod trubky a s jejich obsypem v otevřeném výkopu trubka korugovaná sendvičová PE-HD SN 8 celoperforovaná 360° DN 200</t>
  </si>
  <si>
    <t>581587616</t>
  </si>
  <si>
    <t>https://podminky.urs.cz/item/CS_URS_2024_01/212752403</t>
  </si>
  <si>
    <t>Komunikace pozemní</t>
  </si>
  <si>
    <t>26</t>
  </si>
  <si>
    <t>564851111</t>
  </si>
  <si>
    <t>Podklad ze štěrkodrti ŠD s rozprostřením a zhutněním plochy přes 100 m2, po zhutnění tl. 150 mm</t>
  </si>
  <si>
    <t>-1324673862</t>
  </si>
  <si>
    <t>https://podminky.urs.cz/item/CS_URS_2024_01/564851111</t>
  </si>
  <si>
    <t>"ŠDa" 5472</t>
  </si>
  <si>
    <t>27</t>
  </si>
  <si>
    <t>569851111</t>
  </si>
  <si>
    <t>Zpevnění krajnic nebo komunikací pro pěší s rozprostřením a zhutněním, po zhutnění štěrkodrtí tl. 150 mm</t>
  </si>
  <si>
    <t>-1791708709</t>
  </si>
  <si>
    <t>https://podminky.urs.cz/item/CS_URS_2024_01/569851111</t>
  </si>
  <si>
    <t>242*0,5</t>
  </si>
  <si>
    <t>28</t>
  </si>
  <si>
    <t>569903311</t>
  </si>
  <si>
    <t>Zřízení zemních krajnic z hornin jakékoliv třídy se zhutněním</t>
  </si>
  <si>
    <t>831669773</t>
  </si>
  <si>
    <t>https://podminky.urs.cz/item/CS_URS_2024_01/569903311</t>
  </si>
  <si>
    <t>242*0,5*0,15</t>
  </si>
  <si>
    <t>29</t>
  </si>
  <si>
    <t>573111115</t>
  </si>
  <si>
    <t>Postřik infiltrační PI z asfaltu silničního s posypem kamenivem, v množství 2,50 kg/m2</t>
  </si>
  <si>
    <t>934238253</t>
  </si>
  <si>
    <t>https://podminky.urs.cz/item/CS_URS_2024_01/573111115</t>
  </si>
  <si>
    <t>30</t>
  </si>
  <si>
    <t>565135111</t>
  </si>
  <si>
    <t>Asfaltový beton vrstva podkladní ACP 16 (obalované kamenivo střednězrnné - OKS) s rozprostřením a zhutněním v pruhu šířky přes 1,5 do 3 m, po zhutnění tl. 50 mm</t>
  </si>
  <si>
    <t>-973757862</t>
  </si>
  <si>
    <t>https://podminky.urs.cz/item/CS_URS_2024_01/565135111</t>
  </si>
  <si>
    <t>"ACP16+" 2280</t>
  </si>
  <si>
    <t>31</t>
  </si>
  <si>
    <t>573211112</t>
  </si>
  <si>
    <t>Postřik spojovací PS bez posypu kamenivem z asfaltu silničního, v množství 0,70 kg/m2</t>
  </si>
  <si>
    <t>961342772</t>
  </si>
  <si>
    <t>https://podminky.urs.cz/item/CS_URS_2024_01/573211112</t>
  </si>
  <si>
    <t>32</t>
  </si>
  <si>
    <t>577134211</t>
  </si>
  <si>
    <t>Asfaltový beton vrstva obrusná ACO 11 (ABS) s rozprostřením a se zhutněním z nemodifikovaného asfaltu v pruhu šířky do 3 m tř. II, po zhutnění tl. 40 mm</t>
  </si>
  <si>
    <t>-782722990</t>
  </si>
  <si>
    <t>https://podminky.urs.cz/item/CS_URS_2024_01/577134211</t>
  </si>
  <si>
    <t>33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</si>
  <si>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</si>
  <si>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</si>
  <si>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107923488</t>
  </si>
  <si>
    <t>https://podminky.urs.cz/item/CS_URS_2024_01/596212210</t>
  </si>
  <si>
    <t>34</t>
  </si>
  <si>
    <t>59245226</t>
  </si>
  <si>
    <t>dlažba pro nevidomé betonová 200x100mm tl 80mm barevná</t>
  </si>
  <si>
    <t>-836210964</t>
  </si>
  <si>
    <t>17*1,03 'Přepočtené koeficientem množství</t>
  </si>
  <si>
    <t>Úpravy povrchů, podlahy a osazování výplní</t>
  </si>
  <si>
    <t>35</t>
  </si>
  <si>
    <t>915241111</t>
  </si>
  <si>
    <t>Bezpečnostní barevný povrch vozovek červený pro podklad asfaltový</t>
  </si>
  <si>
    <t>394186864</t>
  </si>
  <si>
    <t>https://podminky.urs.cz/item/CS_URS_2024_01/915241111</t>
  </si>
  <si>
    <t>Trubní vedení</t>
  </si>
  <si>
    <t>36</t>
  </si>
  <si>
    <t>817354111.R</t>
  </si>
  <si>
    <t>Vyústění potrubí do stávajícího odvodnění</t>
  </si>
  <si>
    <t>kus</t>
  </si>
  <si>
    <t>-402122632</t>
  </si>
  <si>
    <t>37</t>
  </si>
  <si>
    <t>817354112.R</t>
  </si>
  <si>
    <t>Napojení odvodňovacího žlabu do drenáže</t>
  </si>
  <si>
    <t>-2143038973</t>
  </si>
  <si>
    <t>38</t>
  </si>
  <si>
    <t>899431111.R</t>
  </si>
  <si>
    <t>Výšková úprava uličního vstupu nebo vpusti do 200 mm zvýšením krycího hrnce, šoupěte nebo hydrantu bez úpravy armatur</t>
  </si>
  <si>
    <t>1642884692</t>
  </si>
  <si>
    <t>Ostatní konstrukce a práce, bourání</t>
  </si>
  <si>
    <t>39</t>
  </si>
  <si>
    <t>911381835</t>
  </si>
  <si>
    <t>Odstranění městské ochranné zábrany s naložením na dopravní prostředek průběžné nebo koncové délky 2 m, výšky 0,5 m</t>
  </si>
  <si>
    <t>-1003691298</t>
  </si>
  <si>
    <t>https://podminky.urs.cz/item/CS_URS_2024_01/911381835</t>
  </si>
  <si>
    <t>2,0*8</t>
  </si>
  <si>
    <t>40</t>
  </si>
  <si>
    <t>914111111</t>
  </si>
  <si>
    <t>Montáž svislé dopravní značky základní velikosti do 1 m2 objímkami na sloupky nebo konzoly</t>
  </si>
  <si>
    <t>1026569949</t>
  </si>
  <si>
    <t>https://podminky.urs.cz/item/CS_URS_2024_01/914111111</t>
  </si>
  <si>
    <t>41</t>
  </si>
  <si>
    <t>40445620</t>
  </si>
  <si>
    <t>zákazové, příkazové dopravní značky B1-B34, C1-15 700mm</t>
  </si>
  <si>
    <t>-649501214</t>
  </si>
  <si>
    <t>"C9a" 1</t>
  </si>
  <si>
    <t>"C9b" 1</t>
  </si>
  <si>
    <t>42</t>
  </si>
  <si>
    <t>914511112</t>
  </si>
  <si>
    <t>Montáž sloupku dopravních značek délky do 3,5 m do hliníkové patky pro sloupek D 60 mm</t>
  </si>
  <si>
    <t>-580474775</t>
  </si>
  <si>
    <t>https://podminky.urs.cz/item/CS_URS_2024_01/914511112</t>
  </si>
  <si>
    <t>43</t>
  </si>
  <si>
    <t>40445225</t>
  </si>
  <si>
    <t>sloupek pro dopravní značku Zn D 60mm v 3,5m</t>
  </si>
  <si>
    <t>-101407644</t>
  </si>
  <si>
    <t>44</t>
  </si>
  <si>
    <t>915231112</t>
  </si>
  <si>
    <t>Vodorovné dopravní značení stříkaným plastem přechody pro chodce, šipky, symboly nápisy bílé retroreflexní</t>
  </si>
  <si>
    <t>1733417007</t>
  </si>
  <si>
    <t>https://podminky.urs.cz/item/CS_URS_2024_01/915231112</t>
  </si>
  <si>
    <t>"V15" 1,5*10</t>
  </si>
  <si>
    <t>45</t>
  </si>
  <si>
    <t>915621111</t>
  </si>
  <si>
    <t>Předznačení pro vodorovné značení stříkané barvou nebo prováděné z nátěrových hmot plošné šipky, symboly, nápisy</t>
  </si>
  <si>
    <t>-703201340</t>
  </si>
  <si>
    <t>https://podminky.urs.cz/item/CS_URS_2024_01/915621111</t>
  </si>
  <si>
    <t>46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</si>
  <si>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</si>
  <si>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</si>
  <si>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1222102887</t>
  </si>
  <si>
    <t>https://podminky.urs.cz/item/CS_URS_2024_01/916231213</t>
  </si>
  <si>
    <t>Poznámka k položce:_x000d_
do betonu C30/37 XF1</t>
  </si>
  <si>
    <t>47</t>
  </si>
  <si>
    <t>59217019</t>
  </si>
  <si>
    <t>obrubník betonový chodníkový 1000x100x200mm</t>
  </si>
  <si>
    <t>224716795</t>
  </si>
  <si>
    <t>1830*1,02 'Přepočtené koeficientem množství</t>
  </si>
  <si>
    <t>48</t>
  </si>
  <si>
    <t>919721131.R</t>
  </si>
  <si>
    <t>Geomříž pro stabilizaci podkladu tuhá trojosá z polypropylenu</t>
  </si>
  <si>
    <t>1362875162</t>
  </si>
  <si>
    <t>Poznámka k položce:_x000d_
stabilizační trojosá geomříž s funkcí stabilizace - radiální sečná tuhost 0,5% protažení min. 220kN/m, velikost šestiúhelníku - 80mm (např. Tensar TriAx NX750)</t>
  </si>
  <si>
    <t>49</t>
  </si>
  <si>
    <t>919726202</t>
  </si>
  <si>
    <t>Geotextilie tkaná pro vyztužení, separaci nebo filtraci z polypropylenu, podélná pevnost v tahu přes 15 do 50 kN/m</t>
  </si>
  <si>
    <t>519323197</t>
  </si>
  <si>
    <t>https://podminky.urs.cz/item/CS_URS_2024_01/919726202</t>
  </si>
  <si>
    <t>Poznámka k položce:_x000d_
hodnota CBR = 2,5kN</t>
  </si>
  <si>
    <t>50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</si>
  <si>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</si>
  <si>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</si>
  <si>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-1894926726</t>
  </si>
  <si>
    <t>https://podminky.urs.cz/item/CS_URS_2024_01/919732211</t>
  </si>
  <si>
    <t>51</t>
  </si>
  <si>
    <t>919735112</t>
  </si>
  <si>
    <t>Řezání stávajícího živičného krytu nebo podkladu hloubky přes 50 do 100 mm</t>
  </si>
  <si>
    <t>-648234473</t>
  </si>
  <si>
    <t>https://podminky.urs.cz/item/CS_URS_2024_01/919735112</t>
  </si>
  <si>
    <t>52</t>
  </si>
  <si>
    <t>935113111</t>
  </si>
  <si>
    <t>Osazení odvodňovacího žlabu s krycím roštem polymerbetonového šířky do 200 mm</t>
  </si>
  <si>
    <t>565862554</t>
  </si>
  <si>
    <t>https://podminky.urs.cz/item/CS_URS_2024_01/935113111</t>
  </si>
  <si>
    <t>53</t>
  </si>
  <si>
    <t>59227126</t>
  </si>
  <si>
    <t>žlab odvodňovací s roštem bez spádu dna monolitický z polymerbetonu pro vysoké zatížení š 150mm</t>
  </si>
  <si>
    <t>1222322090</t>
  </si>
  <si>
    <t>54</t>
  </si>
  <si>
    <t>59227123</t>
  </si>
  <si>
    <t>čelo plné na začátek a konec odvodňovacího žlabu monolitického z polymerbetonu š 150mm</t>
  </si>
  <si>
    <t>773016104</t>
  </si>
  <si>
    <t>55</t>
  </si>
  <si>
    <t>59223078</t>
  </si>
  <si>
    <t>vpusť odtoková polymerbetonová s integrovaným těsněním a můstkovým litinovým roštem pro horizontální připojení potrubí horní díl 660x200x310</t>
  </si>
  <si>
    <t>-819059125</t>
  </si>
  <si>
    <t>56</t>
  </si>
  <si>
    <t>59223081</t>
  </si>
  <si>
    <t>vpusť odtoková polymerbetonová s integrovaným těsněním a můstkovým litinovým roštem pro horizontální připojení potrubí dolní díl 500x230x365 odtok DN 150</t>
  </si>
  <si>
    <t>-583248685</t>
  </si>
  <si>
    <t>57</t>
  </si>
  <si>
    <t>938902112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</si>
  <si>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0,15 do 0,30 m3/m</t>
  </si>
  <si>
    <t>1813950859</t>
  </si>
  <si>
    <t>https://podminky.urs.cz/item/CS_URS_2024_01/938902112</t>
  </si>
  <si>
    <t>58</t>
  </si>
  <si>
    <t>966008221</t>
  </si>
  <si>
    <t>Bourání odvodňovacího žlabu s odklizením a uložením vybouraného materiálu na skládku na vzdálenost do 10 m nebo s naložením na dopravní prostředek betonového nebo polymerbetonového s krycím roštem šířky do 200 mm</t>
  </si>
  <si>
    <t>316111129</t>
  </si>
  <si>
    <t>https://podminky.urs.cz/item/CS_URS_2024_01/966008221</t>
  </si>
  <si>
    <t>997</t>
  </si>
  <si>
    <t>Přesun sutě</t>
  </si>
  <si>
    <t>59</t>
  </si>
  <si>
    <t>997013501.R</t>
  </si>
  <si>
    <t>Odvoz suti a vybouraných hmot na skládku nebo meziskládku se složením, na vzdálenost dle dispozic zhotovitele</t>
  </si>
  <si>
    <t>-1864790795</t>
  </si>
  <si>
    <t>60</t>
  </si>
  <si>
    <t>997013871</t>
  </si>
  <si>
    <t>Poplatek za uložení stavebního odpadu na recyklační skládce (skládkovné) směsného stavebního a demoličního zatříděného do Katalogu odpadů pod kódem 17 09 04</t>
  </si>
  <si>
    <t>1282799268</t>
  </si>
  <si>
    <t>https://podminky.urs.cz/item/CS_URS_2024_01/997013871</t>
  </si>
  <si>
    <t>998</t>
  </si>
  <si>
    <t>Přesun hmot</t>
  </si>
  <si>
    <t>61</t>
  </si>
  <si>
    <t>998225111</t>
  </si>
  <si>
    <t>Přesun hmot pro komunikace s krytem z kameniva, monolitickým betonovým nebo živičným dopravní vzdálenost do 200 m jakékoliv délky objektu</t>
  </si>
  <si>
    <t>1291097895</t>
  </si>
  <si>
    <t>https://podminky.urs.cz/item/CS_URS_2024_01/998225111</t>
  </si>
  <si>
    <t>SO 601 - OPLOCENÍ 1. část</t>
  </si>
  <si>
    <t xml:space="preserve">    3 - Svislé a kompletní konstrukce</t>
  </si>
  <si>
    <t>131111333</t>
  </si>
  <si>
    <t>Vrtání jamek ručním motorovým vrtákem průměru přes 200 do 300 mm</t>
  </si>
  <si>
    <t>-2100867454</t>
  </si>
  <si>
    <t>https://podminky.urs.cz/item/CS_URS_2024_01/131111333</t>
  </si>
  <si>
    <t>(91+16)*0,8</t>
  </si>
  <si>
    <t>-253887461</t>
  </si>
  <si>
    <t>3,14*0,15*0,15*0,8*(91+16)</t>
  </si>
  <si>
    <t>-652708729</t>
  </si>
  <si>
    <t>6,048*1,8 'Přepočtené koeficientem množství</t>
  </si>
  <si>
    <t>767179648</t>
  </si>
  <si>
    <t>275313711</t>
  </si>
  <si>
    <t>Základy z betonu prostého patky a bloky z betonu kamenem neprokládaného tř. C 20/25</t>
  </si>
  <si>
    <t>-66065966</t>
  </si>
  <si>
    <t>https://podminky.urs.cz/item/CS_URS_2024_01/275313711</t>
  </si>
  <si>
    <t>Svislé a kompletní konstrukce</t>
  </si>
  <si>
    <t>338171123</t>
  </si>
  <si>
    <t>Montáž sloupků a vzpěr plotových ocelových trubkových nebo profilovaných výšky přes 2 do 2,6 m se zabetonováním do 0,08 m3 do připravených jamek</t>
  </si>
  <si>
    <t>1445113986</t>
  </si>
  <si>
    <t>https://podminky.urs.cz/item/CS_URS_2024_01/338171123</t>
  </si>
  <si>
    <t>91+16</t>
  </si>
  <si>
    <t>55342182</t>
  </si>
  <si>
    <t>plotový profilovaný sloupek D 40-50mm dl 2,5-3,0m pro svařované pletivo v návinu povrchová úprava Pz a komaxit</t>
  </si>
  <si>
    <t>2135765225</t>
  </si>
  <si>
    <t>55342189</t>
  </si>
  <si>
    <t>plotová profilovaná vzpěra D 30-40mm dl 2,0-2,5m bez hlavy a objímky pro svařované pletivo v návinu povrchová úprava Pz a komaxit</t>
  </si>
  <si>
    <t>-106696605</t>
  </si>
  <si>
    <t>348401153</t>
  </si>
  <si>
    <t>Montáž oplocení z pletiva svařovaného přes 1,5 do 2,0 m</t>
  </si>
  <si>
    <t>-1447275096</t>
  </si>
  <si>
    <t>https://podminky.urs.cz/item/CS_URS_2024_01/348401153</t>
  </si>
  <si>
    <t>31324812</t>
  </si>
  <si>
    <t>svařované plotové pletivo v rolích 25m výšky 2,00m průměr drátu 3mm rozměr oka 38x76mm povrchová úprava Pz a komaxit</t>
  </si>
  <si>
    <t>9682448</t>
  </si>
  <si>
    <t>225*1,05 'Přepočtené koeficientem množství</t>
  </si>
  <si>
    <t>348401320</t>
  </si>
  <si>
    <t>Montáž oplocení z pletiva rozvinutí, uchycení a napnutí drátu ostnatého</t>
  </si>
  <si>
    <t>-845837410</t>
  </si>
  <si>
    <t>https://podminky.urs.cz/item/CS_URS_2024_01/348401320</t>
  </si>
  <si>
    <t>3*225</t>
  </si>
  <si>
    <t>31478002</t>
  </si>
  <si>
    <t>drát ostnatý pozinkovaný</t>
  </si>
  <si>
    <t>1330039381</t>
  </si>
  <si>
    <t>675*1,05 'Přepočtené koeficientem množství</t>
  </si>
  <si>
    <t>966071711</t>
  </si>
  <si>
    <t>Bourání plotových sloupků a vzpěr ocelových trubkových nebo profilovaných výšky do 2,50 m zabetonovaných</t>
  </si>
  <si>
    <t>-555358632</t>
  </si>
  <si>
    <t>https://podminky.urs.cz/item/CS_URS_2024_01/966071711</t>
  </si>
  <si>
    <t>966071822</t>
  </si>
  <si>
    <t>Rozebrání oplocení z pletiva drátěného se čtvercovými oky, výšky přes 1,6 do 2,0 m</t>
  </si>
  <si>
    <t>1947926262</t>
  </si>
  <si>
    <t>https://podminky.urs.cz/item/CS_URS_2024_01/966071822</t>
  </si>
  <si>
    <t>966071832</t>
  </si>
  <si>
    <t>Rozebrání oplocení z pletiva ostnatého drátu, výšky přes 2,0 m</t>
  </si>
  <si>
    <t>-862699439</t>
  </si>
  <si>
    <t>https://podminky.urs.cz/item/CS_URS_2024_01/966071832</t>
  </si>
  <si>
    <t>225*3</t>
  </si>
  <si>
    <t>302354697</t>
  </si>
  <si>
    <t>997231111.R</t>
  </si>
  <si>
    <t>Vodorovná doprava suti a vybouraných hmot s vyložením a hrubým urovnáním na vzdálenost dle dispozic zhotovitele</t>
  </si>
  <si>
    <t>-1109153703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</si>
  <si>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</si>
  <si>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</si>
  <si>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-1024487139</t>
  </si>
  <si>
    <t>https://podminky.urs.cz/item/CS_URS_2024_01/998232110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</si>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</sst>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1114000" TargetMode="External" /><Relationship Id="rId2" Type="http://schemas.openxmlformats.org/officeDocument/2006/relationships/hyperlink" Target="https://podminky.urs.cz/item/CS_URS_2024_01/012002000" TargetMode="External" /><Relationship Id="rId3" Type="http://schemas.openxmlformats.org/officeDocument/2006/relationships/hyperlink" Target="https://podminky.urs.cz/item/CS_URS_2024_01/012303000" TargetMode="External" /><Relationship Id="rId4" Type="http://schemas.openxmlformats.org/officeDocument/2006/relationships/hyperlink" Target="https://podminky.urs.cz/item/CS_URS_2024_01/013203000" TargetMode="External" /><Relationship Id="rId5" Type="http://schemas.openxmlformats.org/officeDocument/2006/relationships/hyperlink" Target="https://podminky.urs.cz/item/CS_URS_2024_01/013244000" TargetMode="External" /><Relationship Id="rId6" Type="http://schemas.openxmlformats.org/officeDocument/2006/relationships/hyperlink" Target="https://podminky.urs.cz/item/CS_URS_2024_01/013254000" TargetMode="External" /><Relationship Id="rId7" Type="http://schemas.openxmlformats.org/officeDocument/2006/relationships/hyperlink" Target="https://podminky.urs.cz/item/CS_URS_2024_01/032403000" TargetMode="External" /><Relationship Id="rId8" Type="http://schemas.openxmlformats.org/officeDocument/2006/relationships/hyperlink" Target="https://podminky.urs.cz/item/CS_URS_2024_01/032002000" TargetMode="External" /><Relationship Id="rId9" Type="http://schemas.openxmlformats.org/officeDocument/2006/relationships/hyperlink" Target="https://podminky.urs.cz/item/CS_URS_2024_01/034002000" TargetMode="External" /><Relationship Id="rId10" Type="http://schemas.openxmlformats.org/officeDocument/2006/relationships/hyperlink" Target="https://podminky.urs.cz/item/CS_URS_2024_01/039002000" TargetMode="External" /><Relationship Id="rId11" Type="http://schemas.openxmlformats.org/officeDocument/2006/relationships/hyperlink" Target="https://podminky.urs.cz/item/CS_URS_2024_01/042002000" TargetMode="External" /><Relationship Id="rId12" Type="http://schemas.openxmlformats.org/officeDocument/2006/relationships/hyperlink" Target="https://podminky.urs.cz/item/CS_URS_2024_01/043002000" TargetMode="External" /><Relationship Id="rId13" Type="http://schemas.openxmlformats.org/officeDocument/2006/relationships/hyperlink" Target="https://podminky.urs.cz/item/CS_URS_2024_01/072002000" TargetMode="External" /><Relationship Id="rId14" Type="http://schemas.openxmlformats.org/officeDocument/2006/relationships/hyperlink" Target="https://podminky.urs.cz/item/CS_URS_2024_01/091002000.1" TargetMode="External" /><Relationship Id="rId15" Type="http://schemas.openxmlformats.org/officeDocument/2006/relationships/hyperlink" Target="https://podminky.urs.cz/item/CS_URS_2024_01/091002000.2" TargetMode="External" /><Relationship Id="rId16" Type="http://schemas.openxmlformats.org/officeDocument/2006/relationships/hyperlink" Target="https://podminky.urs.cz/item/CS_URS_2024_01/091002000.3" TargetMode="External" /><Relationship Id="rId17" Type="http://schemas.openxmlformats.org/officeDocument/2006/relationships/hyperlink" Target="https://podminky.urs.cz/item/CS_URS_2024_01/091002000.4" TargetMode="External" /><Relationship Id="rId1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91504000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5113" TargetMode="External" /><Relationship Id="rId2" Type="http://schemas.openxmlformats.org/officeDocument/2006/relationships/hyperlink" Target="https://podminky.urs.cz/item/CS_URS_2024_01/122351106" TargetMode="External" /><Relationship Id="rId3" Type="http://schemas.openxmlformats.org/officeDocument/2006/relationships/hyperlink" Target="https://podminky.urs.cz/item/CS_URS_2024_01/131351103" TargetMode="External" /><Relationship Id="rId4" Type="http://schemas.openxmlformats.org/officeDocument/2006/relationships/hyperlink" Target="https://podminky.urs.cz/item/CS_URS_2024_01/132351104" TargetMode="External" /><Relationship Id="rId5" Type="http://schemas.openxmlformats.org/officeDocument/2006/relationships/hyperlink" Target="https://podminky.urs.cz/item/CS_URS_2024_01/171251201" TargetMode="External" /><Relationship Id="rId6" Type="http://schemas.openxmlformats.org/officeDocument/2006/relationships/hyperlink" Target="https://podminky.urs.cz/item/CS_URS_2024_01/171201231" TargetMode="External" /><Relationship Id="rId7" Type="http://schemas.openxmlformats.org/officeDocument/2006/relationships/hyperlink" Target="https://podminky.urs.cz/item/CS_URS_2024_01/171152112" TargetMode="External" /><Relationship Id="rId8" Type="http://schemas.openxmlformats.org/officeDocument/2006/relationships/hyperlink" Target="https://podminky.urs.cz/item/CS_URS_2024_01/171152101" TargetMode="External" /><Relationship Id="rId9" Type="http://schemas.openxmlformats.org/officeDocument/2006/relationships/hyperlink" Target="https://podminky.urs.cz/item/CS_URS_2024_01/171152111" TargetMode="External" /><Relationship Id="rId10" Type="http://schemas.openxmlformats.org/officeDocument/2006/relationships/hyperlink" Target="https://podminky.urs.cz/item/CS_URS_2024_01/174151101" TargetMode="External" /><Relationship Id="rId11" Type="http://schemas.openxmlformats.org/officeDocument/2006/relationships/hyperlink" Target="https://podminky.urs.cz/item/CS_URS_2024_01/174251101" TargetMode="External" /><Relationship Id="rId12" Type="http://schemas.openxmlformats.org/officeDocument/2006/relationships/hyperlink" Target="https://podminky.urs.cz/item/CS_URS_2024_01/181152302" TargetMode="External" /><Relationship Id="rId13" Type="http://schemas.openxmlformats.org/officeDocument/2006/relationships/hyperlink" Target="https://podminky.urs.cz/item/CS_URS_2024_01/181411133" TargetMode="External" /><Relationship Id="rId14" Type="http://schemas.openxmlformats.org/officeDocument/2006/relationships/hyperlink" Target="https://podminky.urs.cz/item/CS_URS_2024_01/182111111" TargetMode="External" /><Relationship Id="rId15" Type="http://schemas.openxmlformats.org/officeDocument/2006/relationships/hyperlink" Target="https://podminky.urs.cz/item/CS_URS_2024_01/211971121" TargetMode="External" /><Relationship Id="rId16" Type="http://schemas.openxmlformats.org/officeDocument/2006/relationships/hyperlink" Target="https://podminky.urs.cz/item/CS_URS_2024_01/212752401" TargetMode="External" /><Relationship Id="rId17" Type="http://schemas.openxmlformats.org/officeDocument/2006/relationships/hyperlink" Target="https://podminky.urs.cz/item/CS_URS_2024_01/212752403" TargetMode="External" /><Relationship Id="rId18" Type="http://schemas.openxmlformats.org/officeDocument/2006/relationships/hyperlink" Target="https://podminky.urs.cz/item/CS_URS_2024_01/564851111" TargetMode="External" /><Relationship Id="rId19" Type="http://schemas.openxmlformats.org/officeDocument/2006/relationships/hyperlink" Target="https://podminky.urs.cz/item/CS_URS_2024_01/569851111" TargetMode="External" /><Relationship Id="rId20" Type="http://schemas.openxmlformats.org/officeDocument/2006/relationships/hyperlink" Target="https://podminky.urs.cz/item/CS_URS_2024_01/569903311" TargetMode="External" /><Relationship Id="rId21" Type="http://schemas.openxmlformats.org/officeDocument/2006/relationships/hyperlink" Target="https://podminky.urs.cz/item/CS_URS_2024_01/573111115" TargetMode="External" /><Relationship Id="rId22" Type="http://schemas.openxmlformats.org/officeDocument/2006/relationships/hyperlink" Target="https://podminky.urs.cz/item/CS_URS_2024_01/565135111" TargetMode="External" /><Relationship Id="rId23" Type="http://schemas.openxmlformats.org/officeDocument/2006/relationships/hyperlink" Target="https://podminky.urs.cz/item/CS_URS_2024_01/573211112" TargetMode="External" /><Relationship Id="rId24" Type="http://schemas.openxmlformats.org/officeDocument/2006/relationships/hyperlink" Target="https://podminky.urs.cz/item/CS_URS_2024_01/577134211" TargetMode="External" /><Relationship Id="rId25" Type="http://schemas.openxmlformats.org/officeDocument/2006/relationships/hyperlink" Target="https://podminky.urs.cz/item/CS_URS_2024_01/596212210" TargetMode="External" /><Relationship Id="rId26" Type="http://schemas.openxmlformats.org/officeDocument/2006/relationships/hyperlink" Target="https://podminky.urs.cz/item/CS_URS_2024_01/915241111" TargetMode="External" /><Relationship Id="rId27" Type="http://schemas.openxmlformats.org/officeDocument/2006/relationships/hyperlink" Target="https://podminky.urs.cz/item/CS_URS_2024_01/911381835" TargetMode="External" /><Relationship Id="rId28" Type="http://schemas.openxmlformats.org/officeDocument/2006/relationships/hyperlink" Target="https://podminky.urs.cz/item/CS_URS_2024_01/914111111" TargetMode="External" /><Relationship Id="rId29" Type="http://schemas.openxmlformats.org/officeDocument/2006/relationships/hyperlink" Target="https://podminky.urs.cz/item/CS_URS_2024_01/914511112" TargetMode="External" /><Relationship Id="rId30" Type="http://schemas.openxmlformats.org/officeDocument/2006/relationships/hyperlink" Target="https://podminky.urs.cz/item/CS_URS_2024_01/915231112" TargetMode="External" /><Relationship Id="rId31" Type="http://schemas.openxmlformats.org/officeDocument/2006/relationships/hyperlink" Target="https://podminky.urs.cz/item/CS_URS_2024_01/915621111" TargetMode="External" /><Relationship Id="rId32" Type="http://schemas.openxmlformats.org/officeDocument/2006/relationships/hyperlink" Target="https://podminky.urs.cz/item/CS_URS_2024_01/916231213" TargetMode="External" /><Relationship Id="rId33" Type="http://schemas.openxmlformats.org/officeDocument/2006/relationships/hyperlink" Target="https://podminky.urs.cz/item/CS_URS_2024_01/919726202" TargetMode="External" /><Relationship Id="rId34" Type="http://schemas.openxmlformats.org/officeDocument/2006/relationships/hyperlink" Target="https://podminky.urs.cz/item/CS_URS_2024_01/919732211" TargetMode="External" /><Relationship Id="rId35" Type="http://schemas.openxmlformats.org/officeDocument/2006/relationships/hyperlink" Target="https://podminky.urs.cz/item/CS_URS_2024_01/919735112" TargetMode="External" /><Relationship Id="rId36" Type="http://schemas.openxmlformats.org/officeDocument/2006/relationships/hyperlink" Target="https://podminky.urs.cz/item/CS_URS_2024_01/935113111" TargetMode="External" /><Relationship Id="rId37" Type="http://schemas.openxmlformats.org/officeDocument/2006/relationships/hyperlink" Target="https://podminky.urs.cz/item/CS_URS_2024_01/938902112" TargetMode="External" /><Relationship Id="rId38" Type="http://schemas.openxmlformats.org/officeDocument/2006/relationships/hyperlink" Target="https://podminky.urs.cz/item/CS_URS_2024_01/966008221" TargetMode="External" /><Relationship Id="rId39" Type="http://schemas.openxmlformats.org/officeDocument/2006/relationships/hyperlink" Target="https://podminky.urs.cz/item/CS_URS_2024_01/997013871" TargetMode="External" /><Relationship Id="rId40" Type="http://schemas.openxmlformats.org/officeDocument/2006/relationships/hyperlink" Target="https://podminky.urs.cz/item/CS_URS_2024_01/998225111" TargetMode="External" /><Relationship Id="rId4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111333" TargetMode="External" /><Relationship Id="rId2" Type="http://schemas.openxmlformats.org/officeDocument/2006/relationships/hyperlink" Target="https://podminky.urs.cz/item/CS_URS_2024_01/171201231" TargetMode="External" /><Relationship Id="rId3" Type="http://schemas.openxmlformats.org/officeDocument/2006/relationships/hyperlink" Target="https://podminky.urs.cz/item/CS_URS_2024_01/171251201" TargetMode="External" /><Relationship Id="rId4" Type="http://schemas.openxmlformats.org/officeDocument/2006/relationships/hyperlink" Target="https://podminky.urs.cz/item/CS_URS_2024_01/275313711" TargetMode="External" /><Relationship Id="rId5" Type="http://schemas.openxmlformats.org/officeDocument/2006/relationships/hyperlink" Target="https://podminky.urs.cz/item/CS_URS_2024_01/338171123" TargetMode="External" /><Relationship Id="rId6" Type="http://schemas.openxmlformats.org/officeDocument/2006/relationships/hyperlink" Target="https://podminky.urs.cz/item/CS_URS_2024_01/348401153" TargetMode="External" /><Relationship Id="rId7" Type="http://schemas.openxmlformats.org/officeDocument/2006/relationships/hyperlink" Target="https://podminky.urs.cz/item/CS_URS_2024_01/348401320" TargetMode="External" /><Relationship Id="rId8" Type="http://schemas.openxmlformats.org/officeDocument/2006/relationships/hyperlink" Target="https://podminky.urs.cz/item/CS_URS_2024_01/966071711" TargetMode="External" /><Relationship Id="rId9" Type="http://schemas.openxmlformats.org/officeDocument/2006/relationships/hyperlink" Target="https://podminky.urs.cz/item/CS_URS_2024_01/966071822" TargetMode="External" /><Relationship Id="rId10" Type="http://schemas.openxmlformats.org/officeDocument/2006/relationships/hyperlink" Target="https://podminky.urs.cz/item/CS_URS_2024_01/966071832" TargetMode="External" /><Relationship Id="rId11" Type="http://schemas.openxmlformats.org/officeDocument/2006/relationships/hyperlink" Target="https://podminky.urs.cz/item/CS_URS_2024_01/997013871" TargetMode="External" /><Relationship Id="rId12" Type="http://schemas.openxmlformats.org/officeDocument/2006/relationships/hyperlink" Target="https://podminky.urs.cz/item/CS_URS_2024_01/998232110" TargetMode="External" /><Relationship Id="rId1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"/>
      <c r="BS17" s="19" t="s">
        <v>37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41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43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44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45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46</v>
      </c>
      <c r="E29" s="49"/>
      <c r="F29" s="34" t="s">
        <v>47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48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49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50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51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52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53</v>
      </c>
      <c r="U35" s="56"/>
      <c r="V35" s="56"/>
      <c r="W35" s="56"/>
      <c r="X35" s="58" t="s">
        <v>54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55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2024-000010-1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CYKLOSTEZKA R09 JIHLAVA, UL. PRŮMYSLOVÁ - HEROLTICE - 1. část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13. 6. 2024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Jihlava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PROfi Jihlava spol. s r.o.</v>
      </c>
      <c r="AN49" s="66"/>
      <c r="AO49" s="66"/>
      <c r="AP49" s="66"/>
      <c r="AQ49" s="42"/>
      <c r="AR49" s="46"/>
      <c r="AS49" s="76" t="s">
        <v>56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38</v>
      </c>
      <c r="AJ50" s="42"/>
      <c r="AK50" s="42"/>
      <c r="AL50" s="42"/>
      <c r="AM50" s="75" t="str">
        <f>IF(E20="","",E20)</f>
        <v>Zbytovská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57</v>
      </c>
      <c r="D52" s="89"/>
      <c r="E52" s="89"/>
      <c r="F52" s="89"/>
      <c r="G52" s="89"/>
      <c r="H52" s="90"/>
      <c r="I52" s="91" t="s">
        <v>58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59</v>
      </c>
      <c r="AH52" s="89"/>
      <c r="AI52" s="89"/>
      <c r="AJ52" s="89"/>
      <c r="AK52" s="89"/>
      <c r="AL52" s="89"/>
      <c r="AM52" s="89"/>
      <c r="AN52" s="91" t="s">
        <v>60</v>
      </c>
      <c r="AO52" s="89"/>
      <c r="AP52" s="89"/>
      <c r="AQ52" s="93" t="s">
        <v>61</v>
      </c>
      <c r="AR52" s="46"/>
      <c r="AS52" s="94" t="s">
        <v>62</v>
      </c>
      <c r="AT52" s="95" t="s">
        <v>63</v>
      </c>
      <c r="AU52" s="95" t="s">
        <v>64</v>
      </c>
      <c r="AV52" s="95" t="s">
        <v>65</v>
      </c>
      <c r="AW52" s="95" t="s">
        <v>66</v>
      </c>
      <c r="AX52" s="95" t="s">
        <v>67</v>
      </c>
      <c r="AY52" s="95" t="s">
        <v>68</v>
      </c>
      <c r="AZ52" s="95" t="s">
        <v>69</v>
      </c>
      <c r="BA52" s="95" t="s">
        <v>70</v>
      </c>
      <c r="BB52" s="95" t="s">
        <v>71</v>
      </c>
      <c r="BC52" s="95" t="s">
        <v>72</v>
      </c>
      <c r="BD52" s="96" t="s">
        <v>73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75</v>
      </c>
      <c r="BT54" s="111" t="s">
        <v>76</v>
      </c>
      <c r="BU54" s="112" t="s">
        <v>77</v>
      </c>
      <c r="BV54" s="111" t="s">
        <v>78</v>
      </c>
      <c r="BW54" s="111" t="s">
        <v>5</v>
      </c>
      <c r="BX54" s="111" t="s">
        <v>79</v>
      </c>
      <c r="CL54" s="111" t="s">
        <v>19</v>
      </c>
    </row>
    <row r="55" s="7" customFormat="1" ht="16.5" customHeight="1">
      <c r="A55" s="113" t="s">
        <v>80</v>
      </c>
      <c r="B55" s="114"/>
      <c r="C55" s="115"/>
      <c r="D55" s="116" t="s">
        <v>81</v>
      </c>
      <c r="E55" s="116"/>
      <c r="F55" s="116"/>
      <c r="G55" s="116"/>
      <c r="H55" s="116"/>
      <c r="I55" s="117"/>
      <c r="J55" s="116" t="s">
        <v>82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'VRN - VEDLEJŠÍ ROZPOČTOVÉ...'!J30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83</v>
      </c>
      <c r="AR55" s="120"/>
      <c r="AS55" s="121">
        <v>0</v>
      </c>
      <c r="AT55" s="122">
        <f>ROUND(SUM(AV55:AW55),2)</f>
        <v>0</v>
      </c>
      <c r="AU55" s="123">
        <f>'VRN - VEDLEJŠÍ ROZPOČTOVÉ...'!P85</f>
        <v>0</v>
      </c>
      <c r="AV55" s="122">
        <f>'VRN - VEDLEJŠÍ ROZPOČTOVÉ...'!J33</f>
        <v>0</v>
      </c>
      <c r="AW55" s="122">
        <f>'VRN - VEDLEJŠÍ ROZPOČTOVÉ...'!J34</f>
        <v>0</v>
      </c>
      <c r="AX55" s="122">
        <f>'VRN - VEDLEJŠÍ ROZPOČTOVÉ...'!J35</f>
        <v>0</v>
      </c>
      <c r="AY55" s="122">
        <f>'VRN - VEDLEJŠÍ ROZPOČTOVÉ...'!J36</f>
        <v>0</v>
      </c>
      <c r="AZ55" s="122">
        <f>'VRN - VEDLEJŠÍ ROZPOČTOVÉ...'!F33</f>
        <v>0</v>
      </c>
      <c r="BA55" s="122">
        <f>'VRN - VEDLEJŠÍ ROZPOČTOVÉ...'!F34</f>
        <v>0</v>
      </c>
      <c r="BB55" s="122">
        <f>'VRN - VEDLEJŠÍ ROZPOČTOVÉ...'!F35</f>
        <v>0</v>
      </c>
      <c r="BC55" s="122">
        <f>'VRN - VEDLEJŠÍ ROZPOČTOVÉ...'!F36</f>
        <v>0</v>
      </c>
      <c r="BD55" s="124">
        <f>'VRN - VEDLEJŠÍ ROZPOČTOVÉ...'!F37</f>
        <v>0</v>
      </c>
      <c r="BE55" s="7"/>
      <c r="BT55" s="125" t="s">
        <v>84</v>
      </c>
      <c r="BV55" s="125" t="s">
        <v>78</v>
      </c>
      <c r="BW55" s="125" t="s">
        <v>85</v>
      </c>
      <c r="BX55" s="125" t="s">
        <v>5</v>
      </c>
      <c r="CL55" s="125" t="s">
        <v>19</v>
      </c>
      <c r="CM55" s="125" t="s">
        <v>86</v>
      </c>
    </row>
    <row r="56" s="7" customFormat="1" ht="16.5" customHeight="1">
      <c r="A56" s="113" t="s">
        <v>80</v>
      </c>
      <c r="B56" s="114"/>
      <c r="C56" s="115"/>
      <c r="D56" s="116" t="s">
        <v>87</v>
      </c>
      <c r="E56" s="116"/>
      <c r="F56" s="116"/>
      <c r="G56" s="116"/>
      <c r="H56" s="116"/>
      <c r="I56" s="117"/>
      <c r="J56" s="116" t="s">
        <v>88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'ORN - OSTATNÍ ROZPOČTOVÉ 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89</v>
      </c>
      <c r="AR56" s="120"/>
      <c r="AS56" s="121">
        <v>0</v>
      </c>
      <c r="AT56" s="122">
        <f>ROUND(SUM(AV56:AW56),2)</f>
        <v>0</v>
      </c>
      <c r="AU56" s="123">
        <f>'ORN - OSTATNÍ ROZPOČTOVÉ ...'!P81</f>
        <v>0</v>
      </c>
      <c r="AV56" s="122">
        <f>'ORN - OSTATNÍ ROZPOČTOVÉ ...'!J33</f>
        <v>0</v>
      </c>
      <c r="AW56" s="122">
        <f>'ORN - OSTATNÍ ROZPOČTOVÉ ...'!J34</f>
        <v>0</v>
      </c>
      <c r="AX56" s="122">
        <f>'ORN - OSTATNÍ ROZPOČTOVÉ ...'!J35</f>
        <v>0</v>
      </c>
      <c r="AY56" s="122">
        <f>'ORN - OSTATNÍ ROZPOČTOVÉ ...'!J36</f>
        <v>0</v>
      </c>
      <c r="AZ56" s="122">
        <f>'ORN - OSTATNÍ ROZPOČTOVÉ ...'!F33</f>
        <v>0</v>
      </c>
      <c r="BA56" s="122">
        <f>'ORN - OSTATNÍ ROZPOČTOVÉ ...'!F34</f>
        <v>0</v>
      </c>
      <c r="BB56" s="122">
        <f>'ORN - OSTATNÍ ROZPOČTOVÉ ...'!F35</f>
        <v>0</v>
      </c>
      <c r="BC56" s="122">
        <f>'ORN - OSTATNÍ ROZPOČTOVÉ ...'!F36</f>
        <v>0</v>
      </c>
      <c r="BD56" s="124">
        <f>'ORN - OSTATNÍ ROZPOČTOVÉ ...'!F37</f>
        <v>0</v>
      </c>
      <c r="BE56" s="7"/>
      <c r="BT56" s="125" t="s">
        <v>84</v>
      </c>
      <c r="BV56" s="125" t="s">
        <v>78</v>
      </c>
      <c r="BW56" s="125" t="s">
        <v>90</v>
      </c>
      <c r="BX56" s="125" t="s">
        <v>5</v>
      </c>
      <c r="CL56" s="125" t="s">
        <v>19</v>
      </c>
      <c r="CM56" s="125" t="s">
        <v>86</v>
      </c>
    </row>
    <row r="57" s="7" customFormat="1" ht="24.75" customHeight="1">
      <c r="A57" s="113" t="s">
        <v>80</v>
      </c>
      <c r="B57" s="114"/>
      <c r="C57" s="115"/>
      <c r="D57" s="116" t="s">
        <v>91</v>
      </c>
      <c r="E57" s="116"/>
      <c r="F57" s="116"/>
      <c r="G57" s="116"/>
      <c r="H57" s="116"/>
      <c r="I57" s="117"/>
      <c r="J57" s="116" t="s">
        <v>92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101.1 - CYKLOSTEZKA - 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93</v>
      </c>
      <c r="AR57" s="120"/>
      <c r="AS57" s="121">
        <v>0</v>
      </c>
      <c r="AT57" s="122">
        <f>ROUND(SUM(AV57:AW57),2)</f>
        <v>0</v>
      </c>
      <c r="AU57" s="123">
        <f>'SO 101.1 - CYKLOSTEZKA - ...'!P88</f>
        <v>0</v>
      </c>
      <c r="AV57" s="122">
        <f>'SO 101.1 - CYKLOSTEZKA - ...'!J33</f>
        <v>0</v>
      </c>
      <c r="AW57" s="122">
        <f>'SO 101.1 - CYKLOSTEZKA - ...'!J34</f>
        <v>0</v>
      </c>
      <c r="AX57" s="122">
        <f>'SO 101.1 - CYKLOSTEZKA - ...'!J35</f>
        <v>0</v>
      </c>
      <c r="AY57" s="122">
        <f>'SO 101.1 - CYKLOSTEZKA - ...'!J36</f>
        <v>0</v>
      </c>
      <c r="AZ57" s="122">
        <f>'SO 101.1 - CYKLOSTEZKA - ...'!F33</f>
        <v>0</v>
      </c>
      <c r="BA57" s="122">
        <f>'SO 101.1 - CYKLOSTEZKA - ...'!F34</f>
        <v>0</v>
      </c>
      <c r="BB57" s="122">
        <f>'SO 101.1 - CYKLOSTEZKA - ...'!F35</f>
        <v>0</v>
      </c>
      <c r="BC57" s="122">
        <f>'SO 101.1 - CYKLOSTEZKA - ...'!F36</f>
        <v>0</v>
      </c>
      <c r="BD57" s="124">
        <f>'SO 101.1 - CYKLOSTEZKA - ...'!F37</f>
        <v>0</v>
      </c>
      <c r="BE57" s="7"/>
      <c r="BT57" s="125" t="s">
        <v>84</v>
      </c>
      <c r="BV57" s="125" t="s">
        <v>78</v>
      </c>
      <c r="BW57" s="125" t="s">
        <v>94</v>
      </c>
      <c r="BX57" s="125" t="s">
        <v>5</v>
      </c>
      <c r="CL57" s="125" t="s">
        <v>19</v>
      </c>
      <c r="CM57" s="125" t="s">
        <v>86</v>
      </c>
    </row>
    <row r="58" s="7" customFormat="1" ht="16.5" customHeight="1">
      <c r="A58" s="113" t="s">
        <v>80</v>
      </c>
      <c r="B58" s="114"/>
      <c r="C58" s="115"/>
      <c r="D58" s="116" t="s">
        <v>95</v>
      </c>
      <c r="E58" s="116"/>
      <c r="F58" s="116"/>
      <c r="G58" s="116"/>
      <c r="H58" s="116"/>
      <c r="I58" s="117"/>
      <c r="J58" s="116" t="s">
        <v>96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601 - OPLOCENÍ 1. část'!J30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93</v>
      </c>
      <c r="AR58" s="120"/>
      <c r="AS58" s="126">
        <v>0</v>
      </c>
      <c r="AT58" s="127">
        <f>ROUND(SUM(AV58:AW58),2)</f>
        <v>0</v>
      </c>
      <c r="AU58" s="128">
        <f>'SO 601 - OPLOCENÍ 1. část'!P86</f>
        <v>0</v>
      </c>
      <c r="AV58" s="127">
        <f>'SO 601 - OPLOCENÍ 1. část'!J33</f>
        <v>0</v>
      </c>
      <c r="AW58" s="127">
        <f>'SO 601 - OPLOCENÍ 1. část'!J34</f>
        <v>0</v>
      </c>
      <c r="AX58" s="127">
        <f>'SO 601 - OPLOCENÍ 1. část'!J35</f>
        <v>0</v>
      </c>
      <c r="AY58" s="127">
        <f>'SO 601 - OPLOCENÍ 1. část'!J36</f>
        <v>0</v>
      </c>
      <c r="AZ58" s="127">
        <f>'SO 601 - OPLOCENÍ 1. část'!F33</f>
        <v>0</v>
      </c>
      <c r="BA58" s="127">
        <f>'SO 601 - OPLOCENÍ 1. část'!F34</f>
        <v>0</v>
      </c>
      <c r="BB58" s="127">
        <f>'SO 601 - OPLOCENÍ 1. část'!F35</f>
        <v>0</v>
      </c>
      <c r="BC58" s="127">
        <f>'SO 601 - OPLOCENÍ 1. část'!F36</f>
        <v>0</v>
      </c>
      <c r="BD58" s="129">
        <f>'SO 601 - OPLOCENÍ 1. část'!F37</f>
        <v>0</v>
      </c>
      <c r="BE58" s="7"/>
      <c r="BT58" s="125" t="s">
        <v>84</v>
      </c>
      <c r="BV58" s="125" t="s">
        <v>78</v>
      </c>
      <c r="BW58" s="125" t="s">
        <v>97</v>
      </c>
      <c r="BX58" s="125" t="s">
        <v>5</v>
      </c>
      <c r="CL58" s="125" t="s">
        <v>19</v>
      </c>
      <c r="CM58" s="125" t="s">
        <v>86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KGmoQwOiCjc9jvq3tnriXSliZhEUvNtSqnK8xNiBAZXt0rROu9JYauznN/Qn5C4Npcid8CcOyeqs39F4QggQ0Q==" hashValue="dyDOKyIq1tY98hccb7wesGwRFWx3V4+q12L4OS8r13igTFZMXC39o/3hBMLMyJlEWig3CUHVzGojc5C329EAHw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VRN - VEDLEJŠÍ ROZPOČTOVÉ...'!C2" display="/"/>
    <hyperlink ref="A56" location="'ORN - OSTATNÍ ROZPOČTOVÉ ...'!C2" display="/"/>
    <hyperlink ref="A57" location="'SO 101.1 - CYKLOSTEZKA - ...'!C2" display="/"/>
    <hyperlink ref="A58" location="'SO 601 - OPLOCENÍ 1. čás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86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CYKLOSTEZKA R09 JIHLAVA, UL. PRŮMYSLOVÁ - HEROLTICE - 1. část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ROUND((SUM(BE85:BE142)),  2)</f>
        <v>0</v>
      </c>
      <c r="G33" s="40"/>
      <c r="H33" s="40"/>
      <c r="I33" s="150">
        <v>0.20999999999999999</v>
      </c>
      <c r="J33" s="149">
        <f>ROUND(((SUM(BE85:BE142))*I33),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ROUND((SUM(BF85:BF142)),  2)</f>
        <v>0</v>
      </c>
      <c r="G34" s="40"/>
      <c r="H34" s="40"/>
      <c r="I34" s="150">
        <v>0.12</v>
      </c>
      <c r="J34" s="149">
        <f>ROUND(((SUM(BF85:BF142))*I34),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ROUND((SUM(BG85:BG142)),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ROUND((SUM(BH85:BH142)),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ROUND((SUM(BI85:BI142)),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CYKLOSTEZKA R09 JIHLAVA, UL. PRŮMYSLOVÁ - HEROLTICE - 1. část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13. 6. 2024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33</v>
      </c>
      <c r="J54" s="38" t="str">
        <f>E21</f>
        <v>PROfi Jihlava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Zbytovská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106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107</v>
      </c>
      <c r="E62" s="176"/>
      <c r="F62" s="176"/>
      <c r="G62" s="176"/>
      <c r="H62" s="176"/>
      <c r="I62" s="176"/>
      <c r="J62" s="177">
        <f>J106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108</v>
      </c>
      <c r="E63" s="176"/>
      <c r="F63" s="176"/>
      <c r="G63" s="176"/>
      <c r="H63" s="176"/>
      <c r="I63" s="176"/>
      <c r="J63" s="177">
        <f>J119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109</v>
      </c>
      <c r="E64" s="176"/>
      <c r="F64" s="176"/>
      <c r="G64" s="176"/>
      <c r="H64" s="176"/>
      <c r="I64" s="176"/>
      <c r="J64" s="177">
        <f>J126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110</v>
      </c>
      <c r="E65" s="176"/>
      <c r="F65" s="176"/>
      <c r="G65" s="176"/>
      <c r="H65" s="176"/>
      <c r="I65" s="176"/>
      <c r="J65" s="177">
        <f>J130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111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CYKLOSTEZKA R09 JIHLAVA, UL. PRŮMYSLOVÁ - HEROLTICE - 1. část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99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VEDLEJŠÍ ROZPOČTOVÉ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13. 6. 2024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5.65" customHeight="1">
      <c r="A81" s="40"/>
      <c r="B81" s="41"/>
      <c r="C81" s="34" t="s">
        <v>25</v>
      </c>
      <c r="D81" s="42"/>
      <c r="E81" s="42"/>
      <c r="F81" s="29" t="str">
        <f>E15</f>
        <v>Statutární město Jihlava</v>
      </c>
      <c r="G81" s="42"/>
      <c r="H81" s="42"/>
      <c r="I81" s="34" t="s">
        <v>33</v>
      </c>
      <c r="J81" s="38" t="str">
        <f>E21</f>
        <v>PROfi Jihlava spol. s 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38</v>
      </c>
      <c r="J82" s="38" t="str">
        <f>E24</f>
        <v>Zbytovská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112</v>
      </c>
      <c r="D84" s="182" t="s">
        <v>61</v>
      </c>
      <c r="E84" s="182" t="s">
        <v>57</v>
      </c>
      <c r="F84" s="182" t="s">
        <v>58</v>
      </c>
      <c r="G84" s="182" t="s">
        <v>113</v>
      </c>
      <c r="H84" s="182" t="s">
        <v>114</v>
      </c>
      <c r="I84" s="182" t="s">
        <v>115</v>
      </c>
      <c r="J84" s="182" t="s">
        <v>103</v>
      </c>
      <c r="K84" s="183" t="s">
        <v>116</v>
      </c>
      <c r="L84" s="184"/>
      <c r="M84" s="94" t="s">
        <v>19</v>
      </c>
      <c r="N84" s="95" t="s">
        <v>46</v>
      </c>
      <c r="O84" s="95" t="s">
        <v>117</v>
      </c>
      <c r="P84" s="95" t="s">
        <v>118</v>
      </c>
      <c r="Q84" s="95" t="s">
        <v>119</v>
      </c>
      <c r="R84" s="95" t="s">
        <v>120</v>
      </c>
      <c r="S84" s="95" t="s">
        <v>121</v>
      </c>
      <c r="T84" s="96" t="s">
        <v>122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123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75</v>
      </c>
      <c r="AU85" s="19" t="s">
        <v>104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75</v>
      </c>
      <c r="E86" s="193" t="s">
        <v>81</v>
      </c>
      <c r="F86" s="193" t="s">
        <v>124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P87+P106+P119+P126+P130</f>
        <v>0</v>
      </c>
      <c r="Q86" s="198"/>
      <c r="R86" s="199">
        <f>R87+R106+R119+R126+R130</f>
        <v>0</v>
      </c>
      <c r="S86" s="198"/>
      <c r="T86" s="200">
        <f>T87+T106+T119+T126+T130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125</v>
      </c>
      <c r="AT86" s="202" t="s">
        <v>75</v>
      </c>
      <c r="AU86" s="202" t="s">
        <v>76</v>
      </c>
      <c r="AY86" s="201" t="s">
        <v>126</v>
      </c>
      <c r="BK86" s="203">
        <f>BK87+BK106+BK119+BK126+BK130</f>
        <v>0</v>
      </c>
    </row>
    <row r="87" s="12" customFormat="1" ht="22.8" customHeight="1">
      <c r="A87" s="12"/>
      <c r="B87" s="190"/>
      <c r="C87" s="191"/>
      <c r="D87" s="192" t="s">
        <v>75</v>
      </c>
      <c r="E87" s="204" t="s">
        <v>127</v>
      </c>
      <c r="F87" s="204" t="s">
        <v>128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SUM(P88:P105)</f>
        <v>0</v>
      </c>
      <c r="Q87" s="198"/>
      <c r="R87" s="199">
        <f>SUM(R88:R105)</f>
        <v>0</v>
      </c>
      <c r="S87" s="198"/>
      <c r="T87" s="200">
        <f>SUM(T88:T105)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125</v>
      </c>
      <c r="AT87" s="202" t="s">
        <v>75</v>
      </c>
      <c r="AU87" s="202" t="s">
        <v>84</v>
      </c>
      <c r="AY87" s="201" t="s">
        <v>126</v>
      </c>
      <c r="BK87" s="203">
        <f>SUM(BK88:BK105)</f>
        <v>0</v>
      </c>
    </row>
    <row r="88" s="2" customFormat="1" ht="16.5" customHeight="1">
      <c r="A88" s="40"/>
      <c r="B88" s="41"/>
      <c r="C88" s="206" t="s">
        <v>84</v>
      </c>
      <c r="D88" s="206" t="s">
        <v>129</v>
      </c>
      <c r="E88" s="207" t="s">
        <v>130</v>
      </c>
      <c r="F88" s="208" t="s">
        <v>131</v>
      </c>
      <c r="G88" s="209" t="s">
        <v>132</v>
      </c>
      <c r="H88" s="210">
        <v>1</v>
      </c>
      <c r="I88" s="211"/>
      <c r="J88" s="212">
        <f>ROUND(I88*H88,2)</f>
        <v>0</v>
      </c>
      <c r="K88" s="208" t="s">
        <v>133</v>
      </c>
      <c r="L88" s="46"/>
      <c r="M88" s="213" t="s">
        <v>19</v>
      </c>
      <c r="N88" s="214" t="s">
        <v>47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134</v>
      </c>
      <c r="AT88" s="217" t="s">
        <v>129</v>
      </c>
      <c r="AU88" s="217" t="s">
        <v>86</v>
      </c>
      <c r="AY88" s="19" t="s">
        <v>126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84</v>
      </c>
      <c r="BK88" s="218">
        <f>ROUND(I88*H88,2)</f>
        <v>0</v>
      </c>
      <c r="BL88" s="19" t="s">
        <v>134</v>
      </c>
      <c r="BM88" s="217" t="s">
        <v>135</v>
      </c>
    </row>
    <row r="89" s="2" customFormat="1">
      <c r="A89" s="40"/>
      <c r="B89" s="41"/>
      <c r="C89" s="42"/>
      <c r="D89" s="219" t="s">
        <v>136</v>
      </c>
      <c r="E89" s="42"/>
      <c r="F89" s="220" t="s">
        <v>137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136</v>
      </c>
      <c r="AU89" s="19" t="s">
        <v>86</v>
      </c>
    </row>
    <row r="90" s="2" customFormat="1">
      <c r="A90" s="40"/>
      <c r="B90" s="41"/>
      <c r="C90" s="42"/>
      <c r="D90" s="224" t="s">
        <v>138</v>
      </c>
      <c r="E90" s="42"/>
      <c r="F90" s="225" t="s">
        <v>139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138</v>
      </c>
      <c r="AU90" s="19" t="s">
        <v>86</v>
      </c>
    </row>
    <row r="91" s="2" customFormat="1" ht="16.5" customHeight="1">
      <c r="A91" s="40"/>
      <c r="B91" s="41"/>
      <c r="C91" s="206" t="s">
        <v>86</v>
      </c>
      <c r="D91" s="206" t="s">
        <v>129</v>
      </c>
      <c r="E91" s="207" t="s">
        <v>140</v>
      </c>
      <c r="F91" s="208" t="s">
        <v>141</v>
      </c>
      <c r="G91" s="209" t="s">
        <v>132</v>
      </c>
      <c r="H91" s="210">
        <v>1</v>
      </c>
      <c r="I91" s="211"/>
      <c r="J91" s="212">
        <f>ROUND(I91*H91,2)</f>
        <v>0</v>
      </c>
      <c r="K91" s="208" t="s">
        <v>133</v>
      </c>
      <c r="L91" s="46"/>
      <c r="M91" s="213" t="s">
        <v>19</v>
      </c>
      <c r="N91" s="214" t="s">
        <v>47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134</v>
      </c>
      <c r="AT91" s="217" t="s">
        <v>129</v>
      </c>
      <c r="AU91" s="217" t="s">
        <v>86</v>
      </c>
      <c r="AY91" s="19" t="s">
        <v>126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84</v>
      </c>
      <c r="BK91" s="218">
        <f>ROUND(I91*H91,2)</f>
        <v>0</v>
      </c>
      <c r="BL91" s="19" t="s">
        <v>134</v>
      </c>
      <c r="BM91" s="217" t="s">
        <v>142</v>
      </c>
    </row>
    <row r="92" s="2" customFormat="1">
      <c r="A92" s="40"/>
      <c r="B92" s="41"/>
      <c r="C92" s="42"/>
      <c r="D92" s="219" t="s">
        <v>136</v>
      </c>
      <c r="E92" s="42"/>
      <c r="F92" s="220" t="s">
        <v>143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136</v>
      </c>
      <c r="AU92" s="19" t="s">
        <v>86</v>
      </c>
    </row>
    <row r="93" s="2" customFormat="1">
      <c r="A93" s="40"/>
      <c r="B93" s="41"/>
      <c r="C93" s="42"/>
      <c r="D93" s="224" t="s">
        <v>138</v>
      </c>
      <c r="E93" s="42"/>
      <c r="F93" s="225" t="s">
        <v>144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138</v>
      </c>
      <c r="AU93" s="19" t="s">
        <v>86</v>
      </c>
    </row>
    <row r="94" s="2" customFormat="1" ht="16.5" customHeight="1">
      <c r="A94" s="40"/>
      <c r="B94" s="41"/>
      <c r="C94" s="206" t="s">
        <v>145</v>
      </c>
      <c r="D94" s="206" t="s">
        <v>129</v>
      </c>
      <c r="E94" s="207" t="s">
        <v>146</v>
      </c>
      <c r="F94" s="208" t="s">
        <v>147</v>
      </c>
      <c r="G94" s="209" t="s">
        <v>132</v>
      </c>
      <c r="H94" s="210">
        <v>1</v>
      </c>
      <c r="I94" s="211"/>
      <c r="J94" s="212">
        <f>ROUND(I94*H94,2)</f>
        <v>0</v>
      </c>
      <c r="K94" s="208" t="s">
        <v>133</v>
      </c>
      <c r="L94" s="46"/>
      <c r="M94" s="213" t="s">
        <v>19</v>
      </c>
      <c r="N94" s="214" t="s">
        <v>47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134</v>
      </c>
      <c r="AT94" s="217" t="s">
        <v>129</v>
      </c>
      <c r="AU94" s="217" t="s">
        <v>86</v>
      </c>
      <c r="AY94" s="19" t="s">
        <v>126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84</v>
      </c>
      <c r="BK94" s="218">
        <f>ROUND(I94*H94,2)</f>
        <v>0</v>
      </c>
      <c r="BL94" s="19" t="s">
        <v>134</v>
      </c>
      <c r="BM94" s="217" t="s">
        <v>148</v>
      </c>
    </row>
    <row r="95" s="2" customFormat="1">
      <c r="A95" s="40"/>
      <c r="B95" s="41"/>
      <c r="C95" s="42"/>
      <c r="D95" s="219" t="s">
        <v>136</v>
      </c>
      <c r="E95" s="42"/>
      <c r="F95" s="220" t="s">
        <v>149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136</v>
      </c>
      <c r="AU95" s="19" t="s">
        <v>86</v>
      </c>
    </row>
    <row r="96" s="2" customFormat="1">
      <c r="A96" s="40"/>
      <c r="B96" s="41"/>
      <c r="C96" s="42"/>
      <c r="D96" s="224" t="s">
        <v>138</v>
      </c>
      <c r="E96" s="42"/>
      <c r="F96" s="225" t="s">
        <v>150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138</v>
      </c>
      <c r="AU96" s="19" t="s">
        <v>86</v>
      </c>
    </row>
    <row r="97" s="2" customFormat="1" ht="16.5" customHeight="1">
      <c r="A97" s="40"/>
      <c r="B97" s="41"/>
      <c r="C97" s="206" t="s">
        <v>151</v>
      </c>
      <c r="D97" s="206" t="s">
        <v>129</v>
      </c>
      <c r="E97" s="207" t="s">
        <v>152</v>
      </c>
      <c r="F97" s="208" t="s">
        <v>153</v>
      </c>
      <c r="G97" s="209" t="s">
        <v>132</v>
      </c>
      <c r="H97" s="210">
        <v>1</v>
      </c>
      <c r="I97" s="211"/>
      <c r="J97" s="212">
        <f>ROUND(I97*H97,2)</f>
        <v>0</v>
      </c>
      <c r="K97" s="208" t="s">
        <v>133</v>
      </c>
      <c r="L97" s="46"/>
      <c r="M97" s="213" t="s">
        <v>19</v>
      </c>
      <c r="N97" s="214" t="s">
        <v>47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134</v>
      </c>
      <c r="AT97" s="217" t="s">
        <v>129</v>
      </c>
      <c r="AU97" s="217" t="s">
        <v>86</v>
      </c>
      <c r="AY97" s="19" t="s">
        <v>126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84</v>
      </c>
      <c r="BK97" s="218">
        <f>ROUND(I97*H97,2)</f>
        <v>0</v>
      </c>
      <c r="BL97" s="19" t="s">
        <v>134</v>
      </c>
      <c r="BM97" s="217" t="s">
        <v>154</v>
      </c>
    </row>
    <row r="98" s="2" customFormat="1">
      <c r="A98" s="40"/>
      <c r="B98" s="41"/>
      <c r="C98" s="42"/>
      <c r="D98" s="219" t="s">
        <v>136</v>
      </c>
      <c r="E98" s="42"/>
      <c r="F98" s="220" t="s">
        <v>155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136</v>
      </c>
      <c r="AU98" s="19" t="s">
        <v>86</v>
      </c>
    </row>
    <row r="99" s="2" customFormat="1">
      <c r="A99" s="40"/>
      <c r="B99" s="41"/>
      <c r="C99" s="42"/>
      <c r="D99" s="224" t="s">
        <v>138</v>
      </c>
      <c r="E99" s="42"/>
      <c r="F99" s="225" t="s">
        <v>156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138</v>
      </c>
      <c r="AU99" s="19" t="s">
        <v>86</v>
      </c>
    </row>
    <row r="100" s="2" customFormat="1" ht="16.5" customHeight="1">
      <c r="A100" s="40"/>
      <c r="B100" s="41"/>
      <c r="C100" s="206" t="s">
        <v>125</v>
      </c>
      <c r="D100" s="206" t="s">
        <v>129</v>
      </c>
      <c r="E100" s="207" t="s">
        <v>157</v>
      </c>
      <c r="F100" s="208" t="s">
        <v>158</v>
      </c>
      <c r="G100" s="209" t="s">
        <v>132</v>
      </c>
      <c r="H100" s="210">
        <v>1</v>
      </c>
      <c r="I100" s="211"/>
      <c r="J100" s="212">
        <f>ROUND(I100*H100,2)</f>
        <v>0</v>
      </c>
      <c r="K100" s="208" t="s">
        <v>133</v>
      </c>
      <c r="L100" s="46"/>
      <c r="M100" s="213" t="s">
        <v>19</v>
      </c>
      <c r="N100" s="214" t="s">
        <v>47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134</v>
      </c>
      <c r="AT100" s="217" t="s">
        <v>129</v>
      </c>
      <c r="AU100" s="217" t="s">
        <v>86</v>
      </c>
      <c r="AY100" s="19" t="s">
        <v>126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84</v>
      </c>
      <c r="BK100" s="218">
        <f>ROUND(I100*H100,2)</f>
        <v>0</v>
      </c>
      <c r="BL100" s="19" t="s">
        <v>134</v>
      </c>
      <c r="BM100" s="217" t="s">
        <v>159</v>
      </c>
    </row>
    <row r="101" s="2" customFormat="1">
      <c r="A101" s="40"/>
      <c r="B101" s="41"/>
      <c r="C101" s="42"/>
      <c r="D101" s="219" t="s">
        <v>136</v>
      </c>
      <c r="E101" s="42"/>
      <c r="F101" s="220" t="s">
        <v>160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136</v>
      </c>
      <c r="AU101" s="19" t="s">
        <v>86</v>
      </c>
    </row>
    <row r="102" s="2" customFormat="1">
      <c r="A102" s="40"/>
      <c r="B102" s="41"/>
      <c r="C102" s="42"/>
      <c r="D102" s="224" t="s">
        <v>138</v>
      </c>
      <c r="E102" s="42"/>
      <c r="F102" s="225" t="s">
        <v>161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138</v>
      </c>
      <c r="AU102" s="19" t="s">
        <v>86</v>
      </c>
    </row>
    <row r="103" s="2" customFormat="1" ht="16.5" customHeight="1">
      <c r="A103" s="40"/>
      <c r="B103" s="41"/>
      <c r="C103" s="206" t="s">
        <v>162</v>
      </c>
      <c r="D103" s="206" t="s">
        <v>129</v>
      </c>
      <c r="E103" s="207" t="s">
        <v>163</v>
      </c>
      <c r="F103" s="208" t="s">
        <v>164</v>
      </c>
      <c r="G103" s="209" t="s">
        <v>132</v>
      </c>
      <c r="H103" s="210">
        <v>1</v>
      </c>
      <c r="I103" s="211"/>
      <c r="J103" s="212">
        <f>ROUND(I103*H103,2)</f>
        <v>0</v>
      </c>
      <c r="K103" s="208" t="s">
        <v>133</v>
      </c>
      <c r="L103" s="46"/>
      <c r="M103" s="213" t="s">
        <v>19</v>
      </c>
      <c r="N103" s="214" t="s">
        <v>47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134</v>
      </c>
      <c r="AT103" s="217" t="s">
        <v>129</v>
      </c>
      <c r="AU103" s="217" t="s">
        <v>86</v>
      </c>
      <c r="AY103" s="19" t="s">
        <v>126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84</v>
      </c>
      <c r="BK103" s="218">
        <f>ROUND(I103*H103,2)</f>
        <v>0</v>
      </c>
      <c r="BL103" s="19" t="s">
        <v>134</v>
      </c>
      <c r="BM103" s="217" t="s">
        <v>165</v>
      </c>
    </row>
    <row r="104" s="2" customFormat="1">
      <c r="A104" s="40"/>
      <c r="B104" s="41"/>
      <c r="C104" s="42"/>
      <c r="D104" s="219" t="s">
        <v>136</v>
      </c>
      <c r="E104" s="42"/>
      <c r="F104" s="220" t="s">
        <v>166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136</v>
      </c>
      <c r="AU104" s="19" t="s">
        <v>86</v>
      </c>
    </row>
    <row r="105" s="2" customFormat="1">
      <c r="A105" s="40"/>
      <c r="B105" s="41"/>
      <c r="C105" s="42"/>
      <c r="D105" s="224" t="s">
        <v>138</v>
      </c>
      <c r="E105" s="42"/>
      <c r="F105" s="225" t="s">
        <v>167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138</v>
      </c>
      <c r="AU105" s="19" t="s">
        <v>86</v>
      </c>
    </row>
    <row r="106" s="12" customFormat="1" ht="22.8" customHeight="1">
      <c r="A106" s="12"/>
      <c r="B106" s="190"/>
      <c r="C106" s="191"/>
      <c r="D106" s="192" t="s">
        <v>75</v>
      </c>
      <c r="E106" s="204" t="s">
        <v>168</v>
      </c>
      <c r="F106" s="204" t="s">
        <v>169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SUM(P107:P118)</f>
        <v>0</v>
      </c>
      <c r="Q106" s="198"/>
      <c r="R106" s="199">
        <f>SUM(R107:R118)</f>
        <v>0</v>
      </c>
      <c r="S106" s="198"/>
      <c r="T106" s="200">
        <f>SUM(T107:T118)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125</v>
      </c>
      <c r="AT106" s="202" t="s">
        <v>75</v>
      </c>
      <c r="AU106" s="202" t="s">
        <v>84</v>
      </c>
      <c r="AY106" s="201" t="s">
        <v>126</v>
      </c>
      <c r="BK106" s="203">
        <f>SUM(BK107:BK118)</f>
        <v>0</v>
      </c>
    </row>
    <row r="107" s="2" customFormat="1" ht="16.5" customHeight="1">
      <c r="A107" s="40"/>
      <c r="B107" s="41"/>
      <c r="C107" s="206" t="s">
        <v>170</v>
      </c>
      <c r="D107" s="206" t="s">
        <v>129</v>
      </c>
      <c r="E107" s="207" t="s">
        <v>171</v>
      </c>
      <c r="F107" s="208" t="s">
        <v>172</v>
      </c>
      <c r="G107" s="209" t="s">
        <v>132</v>
      </c>
      <c r="H107" s="210">
        <v>1</v>
      </c>
      <c r="I107" s="211"/>
      <c r="J107" s="212">
        <f>ROUND(I107*H107,2)</f>
        <v>0</v>
      </c>
      <c r="K107" s="208" t="s">
        <v>133</v>
      </c>
      <c r="L107" s="46"/>
      <c r="M107" s="213" t="s">
        <v>19</v>
      </c>
      <c r="N107" s="214" t="s">
        <v>47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134</v>
      </c>
      <c r="AT107" s="217" t="s">
        <v>129</v>
      </c>
      <c r="AU107" s="217" t="s">
        <v>86</v>
      </c>
      <c r="AY107" s="19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84</v>
      </c>
      <c r="BK107" s="218">
        <f>ROUND(I107*H107,2)</f>
        <v>0</v>
      </c>
      <c r="BL107" s="19" t="s">
        <v>134</v>
      </c>
      <c r="BM107" s="217" t="s">
        <v>173</v>
      </c>
    </row>
    <row r="108" s="2" customFormat="1">
      <c r="A108" s="40"/>
      <c r="B108" s="41"/>
      <c r="C108" s="42"/>
      <c r="D108" s="219" t="s">
        <v>136</v>
      </c>
      <c r="E108" s="42"/>
      <c r="F108" s="220" t="s">
        <v>174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136</v>
      </c>
      <c r="AU108" s="19" t="s">
        <v>86</v>
      </c>
    </row>
    <row r="109" s="2" customFormat="1">
      <c r="A109" s="40"/>
      <c r="B109" s="41"/>
      <c r="C109" s="42"/>
      <c r="D109" s="224" t="s">
        <v>138</v>
      </c>
      <c r="E109" s="42"/>
      <c r="F109" s="225" t="s">
        <v>175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86</v>
      </c>
    </row>
    <row r="110" s="2" customFormat="1" ht="16.5" customHeight="1">
      <c r="A110" s="40"/>
      <c r="B110" s="41"/>
      <c r="C110" s="206" t="s">
        <v>176</v>
      </c>
      <c r="D110" s="206" t="s">
        <v>129</v>
      </c>
      <c r="E110" s="207" t="s">
        <v>177</v>
      </c>
      <c r="F110" s="208" t="s">
        <v>178</v>
      </c>
      <c r="G110" s="209" t="s">
        <v>132</v>
      </c>
      <c r="H110" s="210">
        <v>1</v>
      </c>
      <c r="I110" s="211"/>
      <c r="J110" s="212">
        <f>ROUND(I110*H110,2)</f>
        <v>0</v>
      </c>
      <c r="K110" s="208" t="s">
        <v>133</v>
      </c>
      <c r="L110" s="46"/>
      <c r="M110" s="213" t="s">
        <v>19</v>
      </c>
      <c r="N110" s="214" t="s">
        <v>47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134</v>
      </c>
      <c r="AT110" s="217" t="s">
        <v>129</v>
      </c>
      <c r="AU110" s="217" t="s">
        <v>86</v>
      </c>
      <c r="AY110" s="19" t="s">
        <v>126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84</v>
      </c>
      <c r="BK110" s="218">
        <f>ROUND(I110*H110,2)</f>
        <v>0</v>
      </c>
      <c r="BL110" s="19" t="s">
        <v>134</v>
      </c>
      <c r="BM110" s="217" t="s">
        <v>179</v>
      </c>
    </row>
    <row r="111" s="2" customFormat="1">
      <c r="A111" s="40"/>
      <c r="B111" s="41"/>
      <c r="C111" s="42"/>
      <c r="D111" s="219" t="s">
        <v>136</v>
      </c>
      <c r="E111" s="42"/>
      <c r="F111" s="220" t="s">
        <v>180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136</v>
      </c>
      <c r="AU111" s="19" t="s">
        <v>86</v>
      </c>
    </row>
    <row r="112" s="2" customFormat="1">
      <c r="A112" s="40"/>
      <c r="B112" s="41"/>
      <c r="C112" s="42"/>
      <c r="D112" s="224" t="s">
        <v>138</v>
      </c>
      <c r="E112" s="42"/>
      <c r="F112" s="225" t="s">
        <v>181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138</v>
      </c>
      <c r="AU112" s="19" t="s">
        <v>86</v>
      </c>
    </row>
    <row r="113" s="2" customFormat="1" ht="16.5" customHeight="1">
      <c r="A113" s="40"/>
      <c r="B113" s="41"/>
      <c r="C113" s="206" t="s">
        <v>182</v>
      </c>
      <c r="D113" s="206" t="s">
        <v>129</v>
      </c>
      <c r="E113" s="207" t="s">
        <v>183</v>
      </c>
      <c r="F113" s="208" t="s">
        <v>184</v>
      </c>
      <c r="G113" s="209" t="s">
        <v>132</v>
      </c>
      <c r="H113" s="210">
        <v>1</v>
      </c>
      <c r="I113" s="211"/>
      <c r="J113" s="212">
        <f>ROUND(I113*H113,2)</f>
        <v>0</v>
      </c>
      <c r="K113" s="208" t="s">
        <v>133</v>
      </c>
      <c r="L113" s="46"/>
      <c r="M113" s="213" t="s">
        <v>19</v>
      </c>
      <c r="N113" s="214" t="s">
        <v>47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134</v>
      </c>
      <c r="AT113" s="217" t="s">
        <v>129</v>
      </c>
      <c r="AU113" s="217" t="s">
        <v>86</v>
      </c>
      <c r="AY113" s="19" t="s">
        <v>126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84</v>
      </c>
      <c r="BK113" s="218">
        <f>ROUND(I113*H113,2)</f>
        <v>0</v>
      </c>
      <c r="BL113" s="19" t="s">
        <v>134</v>
      </c>
      <c r="BM113" s="217" t="s">
        <v>185</v>
      </c>
    </row>
    <row r="114" s="2" customFormat="1">
      <c r="A114" s="40"/>
      <c r="B114" s="41"/>
      <c r="C114" s="42"/>
      <c r="D114" s="219" t="s">
        <v>136</v>
      </c>
      <c r="E114" s="42"/>
      <c r="F114" s="220" t="s">
        <v>186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136</v>
      </c>
      <c r="AU114" s="19" t="s">
        <v>86</v>
      </c>
    </row>
    <row r="115" s="2" customFormat="1">
      <c r="A115" s="40"/>
      <c r="B115" s="41"/>
      <c r="C115" s="42"/>
      <c r="D115" s="224" t="s">
        <v>138</v>
      </c>
      <c r="E115" s="42"/>
      <c r="F115" s="225" t="s">
        <v>187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138</v>
      </c>
      <c r="AU115" s="19" t="s">
        <v>86</v>
      </c>
    </row>
    <row r="116" s="2" customFormat="1" ht="16.5" customHeight="1">
      <c r="A116" s="40"/>
      <c r="B116" s="41"/>
      <c r="C116" s="206" t="s">
        <v>188</v>
      </c>
      <c r="D116" s="206" t="s">
        <v>129</v>
      </c>
      <c r="E116" s="207" t="s">
        <v>189</v>
      </c>
      <c r="F116" s="208" t="s">
        <v>190</v>
      </c>
      <c r="G116" s="209" t="s">
        <v>132</v>
      </c>
      <c r="H116" s="210">
        <v>1</v>
      </c>
      <c r="I116" s="211"/>
      <c r="J116" s="212">
        <f>ROUND(I116*H116,2)</f>
        <v>0</v>
      </c>
      <c r="K116" s="208" t="s">
        <v>133</v>
      </c>
      <c r="L116" s="46"/>
      <c r="M116" s="213" t="s">
        <v>19</v>
      </c>
      <c r="N116" s="214" t="s">
        <v>47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134</v>
      </c>
      <c r="AT116" s="217" t="s">
        <v>129</v>
      </c>
      <c r="AU116" s="217" t="s">
        <v>86</v>
      </c>
      <c r="AY116" s="19" t="s">
        <v>126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84</v>
      </c>
      <c r="BK116" s="218">
        <f>ROUND(I116*H116,2)</f>
        <v>0</v>
      </c>
      <c r="BL116" s="19" t="s">
        <v>134</v>
      </c>
      <c r="BM116" s="217" t="s">
        <v>191</v>
      </c>
    </row>
    <row r="117" s="2" customFormat="1">
      <c r="A117" s="40"/>
      <c r="B117" s="41"/>
      <c r="C117" s="42"/>
      <c r="D117" s="219" t="s">
        <v>136</v>
      </c>
      <c r="E117" s="42"/>
      <c r="F117" s="220" t="s">
        <v>192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136</v>
      </c>
      <c r="AU117" s="19" t="s">
        <v>86</v>
      </c>
    </row>
    <row r="118" s="2" customFormat="1">
      <c r="A118" s="40"/>
      <c r="B118" s="41"/>
      <c r="C118" s="42"/>
      <c r="D118" s="224" t="s">
        <v>138</v>
      </c>
      <c r="E118" s="42"/>
      <c r="F118" s="225" t="s">
        <v>193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138</v>
      </c>
      <c r="AU118" s="19" t="s">
        <v>86</v>
      </c>
    </row>
    <row r="119" s="12" customFormat="1" ht="22.8" customHeight="1">
      <c r="A119" s="12"/>
      <c r="B119" s="190"/>
      <c r="C119" s="191"/>
      <c r="D119" s="192" t="s">
        <v>75</v>
      </c>
      <c r="E119" s="204" t="s">
        <v>194</v>
      </c>
      <c r="F119" s="204" t="s">
        <v>195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SUM(P120:P125)</f>
        <v>0</v>
      </c>
      <c r="Q119" s="198"/>
      <c r="R119" s="199">
        <f>SUM(R120:R125)</f>
        <v>0</v>
      </c>
      <c r="S119" s="198"/>
      <c r="T119" s="200">
        <f>SUM(T120:T125)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125</v>
      </c>
      <c r="AT119" s="202" t="s">
        <v>75</v>
      </c>
      <c r="AU119" s="202" t="s">
        <v>84</v>
      </c>
      <c r="AY119" s="201" t="s">
        <v>126</v>
      </c>
      <c r="BK119" s="203">
        <f>SUM(BK120:BK125)</f>
        <v>0</v>
      </c>
    </row>
    <row r="120" s="2" customFormat="1" ht="16.5" customHeight="1">
      <c r="A120" s="40"/>
      <c r="B120" s="41"/>
      <c r="C120" s="206" t="s">
        <v>196</v>
      </c>
      <c r="D120" s="206" t="s">
        <v>129</v>
      </c>
      <c r="E120" s="207" t="s">
        <v>197</v>
      </c>
      <c r="F120" s="208" t="s">
        <v>198</v>
      </c>
      <c r="G120" s="209" t="s">
        <v>132</v>
      </c>
      <c r="H120" s="210">
        <v>1</v>
      </c>
      <c r="I120" s="211"/>
      <c r="J120" s="212">
        <f>ROUND(I120*H120,2)</f>
        <v>0</v>
      </c>
      <c r="K120" s="208" t="s">
        <v>133</v>
      </c>
      <c r="L120" s="46"/>
      <c r="M120" s="213" t="s">
        <v>19</v>
      </c>
      <c r="N120" s="214" t="s">
        <v>47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134</v>
      </c>
      <c r="AT120" s="217" t="s">
        <v>129</v>
      </c>
      <c r="AU120" s="217" t="s">
        <v>86</v>
      </c>
      <c r="AY120" s="19" t="s">
        <v>126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84</v>
      </c>
      <c r="BK120" s="218">
        <f>ROUND(I120*H120,2)</f>
        <v>0</v>
      </c>
      <c r="BL120" s="19" t="s">
        <v>134</v>
      </c>
      <c r="BM120" s="217" t="s">
        <v>199</v>
      </c>
    </row>
    <row r="121" s="2" customFormat="1">
      <c r="A121" s="40"/>
      <c r="B121" s="41"/>
      <c r="C121" s="42"/>
      <c r="D121" s="219" t="s">
        <v>136</v>
      </c>
      <c r="E121" s="42"/>
      <c r="F121" s="220" t="s">
        <v>200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136</v>
      </c>
      <c r="AU121" s="19" t="s">
        <v>86</v>
      </c>
    </row>
    <row r="122" s="2" customFormat="1">
      <c r="A122" s="40"/>
      <c r="B122" s="41"/>
      <c r="C122" s="42"/>
      <c r="D122" s="224" t="s">
        <v>138</v>
      </c>
      <c r="E122" s="42"/>
      <c r="F122" s="225" t="s">
        <v>201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138</v>
      </c>
      <c r="AU122" s="19" t="s">
        <v>86</v>
      </c>
    </row>
    <row r="123" s="2" customFormat="1" ht="16.5" customHeight="1">
      <c r="A123" s="40"/>
      <c r="B123" s="41"/>
      <c r="C123" s="206" t="s">
        <v>8</v>
      </c>
      <c r="D123" s="206" t="s">
        <v>129</v>
      </c>
      <c r="E123" s="207" t="s">
        <v>202</v>
      </c>
      <c r="F123" s="208" t="s">
        <v>203</v>
      </c>
      <c r="G123" s="209" t="s">
        <v>132</v>
      </c>
      <c r="H123" s="210">
        <v>1</v>
      </c>
      <c r="I123" s="211"/>
      <c r="J123" s="212">
        <f>ROUND(I123*H123,2)</f>
        <v>0</v>
      </c>
      <c r="K123" s="208" t="s">
        <v>133</v>
      </c>
      <c r="L123" s="46"/>
      <c r="M123" s="213" t="s">
        <v>19</v>
      </c>
      <c r="N123" s="214" t="s">
        <v>47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134</v>
      </c>
      <c r="AT123" s="217" t="s">
        <v>129</v>
      </c>
      <c r="AU123" s="217" t="s">
        <v>86</v>
      </c>
      <c r="AY123" s="19" t="s">
        <v>126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84</v>
      </c>
      <c r="BK123" s="218">
        <f>ROUND(I123*H123,2)</f>
        <v>0</v>
      </c>
      <c r="BL123" s="19" t="s">
        <v>134</v>
      </c>
      <c r="BM123" s="217" t="s">
        <v>204</v>
      </c>
    </row>
    <row r="124" s="2" customFormat="1">
      <c r="A124" s="40"/>
      <c r="B124" s="41"/>
      <c r="C124" s="42"/>
      <c r="D124" s="219" t="s">
        <v>136</v>
      </c>
      <c r="E124" s="42"/>
      <c r="F124" s="220" t="s">
        <v>205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136</v>
      </c>
      <c r="AU124" s="19" t="s">
        <v>86</v>
      </c>
    </row>
    <row r="125" s="2" customFormat="1">
      <c r="A125" s="40"/>
      <c r="B125" s="41"/>
      <c r="C125" s="42"/>
      <c r="D125" s="224" t="s">
        <v>138</v>
      </c>
      <c r="E125" s="42"/>
      <c r="F125" s="225" t="s">
        <v>206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138</v>
      </c>
      <c r="AU125" s="19" t="s">
        <v>86</v>
      </c>
    </row>
    <row r="126" s="12" customFormat="1" ht="22.8" customHeight="1">
      <c r="A126" s="12"/>
      <c r="B126" s="190"/>
      <c r="C126" s="191"/>
      <c r="D126" s="192" t="s">
        <v>75</v>
      </c>
      <c r="E126" s="204" t="s">
        <v>207</v>
      </c>
      <c r="F126" s="204" t="s">
        <v>208</v>
      </c>
      <c r="G126" s="191"/>
      <c r="H126" s="191"/>
      <c r="I126" s="194"/>
      <c r="J126" s="205">
        <f>BK126</f>
        <v>0</v>
      </c>
      <c r="K126" s="191"/>
      <c r="L126" s="196"/>
      <c r="M126" s="197"/>
      <c r="N126" s="198"/>
      <c r="O126" s="198"/>
      <c r="P126" s="199">
        <f>SUM(P127:P129)</f>
        <v>0</v>
      </c>
      <c r="Q126" s="198"/>
      <c r="R126" s="199">
        <f>SUM(R127:R129)</f>
        <v>0</v>
      </c>
      <c r="S126" s="198"/>
      <c r="T126" s="200">
        <f>SUM(T127:T129)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1" t="s">
        <v>125</v>
      </c>
      <c r="AT126" s="202" t="s">
        <v>75</v>
      </c>
      <c r="AU126" s="202" t="s">
        <v>84</v>
      </c>
      <c r="AY126" s="201" t="s">
        <v>126</v>
      </c>
      <c r="BK126" s="203">
        <f>SUM(BK127:BK129)</f>
        <v>0</v>
      </c>
    </row>
    <row r="127" s="2" customFormat="1" ht="16.5" customHeight="1">
      <c r="A127" s="40"/>
      <c r="B127" s="41"/>
      <c r="C127" s="206" t="s">
        <v>209</v>
      </c>
      <c r="D127" s="206" t="s">
        <v>129</v>
      </c>
      <c r="E127" s="207" t="s">
        <v>210</v>
      </c>
      <c r="F127" s="208" t="s">
        <v>211</v>
      </c>
      <c r="G127" s="209" t="s">
        <v>132</v>
      </c>
      <c r="H127" s="210">
        <v>1</v>
      </c>
      <c r="I127" s="211"/>
      <c r="J127" s="212">
        <f>ROUND(I127*H127,2)</f>
        <v>0</v>
      </c>
      <c r="K127" s="208" t="s">
        <v>133</v>
      </c>
      <c r="L127" s="46"/>
      <c r="M127" s="213" t="s">
        <v>19</v>
      </c>
      <c r="N127" s="214" t="s">
        <v>47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134</v>
      </c>
      <c r="AT127" s="217" t="s">
        <v>129</v>
      </c>
      <c r="AU127" s="217" t="s">
        <v>86</v>
      </c>
      <c r="AY127" s="19" t="s">
        <v>126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84</v>
      </c>
      <c r="BK127" s="218">
        <f>ROUND(I127*H127,2)</f>
        <v>0</v>
      </c>
      <c r="BL127" s="19" t="s">
        <v>134</v>
      </c>
      <c r="BM127" s="217" t="s">
        <v>212</v>
      </c>
    </row>
    <row r="128" s="2" customFormat="1">
      <c r="A128" s="40"/>
      <c r="B128" s="41"/>
      <c r="C128" s="42"/>
      <c r="D128" s="219" t="s">
        <v>136</v>
      </c>
      <c r="E128" s="42"/>
      <c r="F128" s="220" t="s">
        <v>213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136</v>
      </c>
      <c r="AU128" s="19" t="s">
        <v>86</v>
      </c>
    </row>
    <row r="129" s="2" customFormat="1">
      <c r="A129" s="40"/>
      <c r="B129" s="41"/>
      <c r="C129" s="42"/>
      <c r="D129" s="224" t="s">
        <v>138</v>
      </c>
      <c r="E129" s="42"/>
      <c r="F129" s="225" t="s">
        <v>214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138</v>
      </c>
      <c r="AU129" s="19" t="s">
        <v>86</v>
      </c>
    </row>
    <row r="130" s="12" customFormat="1" ht="22.8" customHeight="1">
      <c r="A130" s="12"/>
      <c r="B130" s="190"/>
      <c r="C130" s="191"/>
      <c r="D130" s="192" t="s">
        <v>75</v>
      </c>
      <c r="E130" s="204" t="s">
        <v>215</v>
      </c>
      <c r="F130" s="204" t="s">
        <v>216</v>
      </c>
      <c r="G130" s="191"/>
      <c r="H130" s="191"/>
      <c r="I130" s="194"/>
      <c r="J130" s="205">
        <f>BK130</f>
        <v>0</v>
      </c>
      <c r="K130" s="191"/>
      <c r="L130" s="196"/>
      <c r="M130" s="197"/>
      <c r="N130" s="198"/>
      <c r="O130" s="198"/>
      <c r="P130" s="199">
        <f>SUM(P131:P142)</f>
        <v>0</v>
      </c>
      <c r="Q130" s="198"/>
      <c r="R130" s="199">
        <f>SUM(R131:R142)</f>
        <v>0</v>
      </c>
      <c r="S130" s="198"/>
      <c r="T130" s="200">
        <f>SUM(T131:T142)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125</v>
      </c>
      <c r="AT130" s="202" t="s">
        <v>75</v>
      </c>
      <c r="AU130" s="202" t="s">
        <v>84</v>
      </c>
      <c r="AY130" s="201" t="s">
        <v>126</v>
      </c>
      <c r="BK130" s="203">
        <f>SUM(BK131:BK142)</f>
        <v>0</v>
      </c>
    </row>
    <row r="131" s="2" customFormat="1" ht="16.5" customHeight="1">
      <c r="A131" s="40"/>
      <c r="B131" s="41"/>
      <c r="C131" s="206" t="s">
        <v>217</v>
      </c>
      <c r="D131" s="206" t="s">
        <v>129</v>
      </c>
      <c r="E131" s="207" t="s">
        <v>218</v>
      </c>
      <c r="F131" s="208" t="s">
        <v>219</v>
      </c>
      <c r="G131" s="209" t="s">
        <v>132</v>
      </c>
      <c r="H131" s="210">
        <v>1</v>
      </c>
      <c r="I131" s="211"/>
      <c r="J131" s="212">
        <f>ROUND(I131*H131,2)</f>
        <v>0</v>
      </c>
      <c r="K131" s="208" t="s">
        <v>133</v>
      </c>
      <c r="L131" s="46"/>
      <c r="M131" s="213" t="s">
        <v>19</v>
      </c>
      <c r="N131" s="214" t="s">
        <v>47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134</v>
      </c>
      <c r="AT131" s="217" t="s">
        <v>129</v>
      </c>
      <c r="AU131" s="217" t="s">
        <v>86</v>
      </c>
      <c r="AY131" s="19" t="s">
        <v>126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84</v>
      </c>
      <c r="BK131" s="218">
        <f>ROUND(I131*H131,2)</f>
        <v>0</v>
      </c>
      <c r="BL131" s="19" t="s">
        <v>134</v>
      </c>
      <c r="BM131" s="217" t="s">
        <v>220</v>
      </c>
    </row>
    <row r="132" s="2" customFormat="1">
      <c r="A132" s="40"/>
      <c r="B132" s="41"/>
      <c r="C132" s="42"/>
      <c r="D132" s="219" t="s">
        <v>136</v>
      </c>
      <c r="E132" s="42"/>
      <c r="F132" s="220" t="s">
        <v>221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136</v>
      </c>
      <c r="AU132" s="19" t="s">
        <v>86</v>
      </c>
    </row>
    <row r="133" s="13" customFormat="1">
      <c r="A133" s="13"/>
      <c r="B133" s="226"/>
      <c r="C133" s="227"/>
      <c r="D133" s="224" t="s">
        <v>222</v>
      </c>
      <c r="E133" s="228" t="s">
        <v>19</v>
      </c>
      <c r="F133" s="229" t="s">
        <v>223</v>
      </c>
      <c r="G133" s="227"/>
      <c r="H133" s="230">
        <v>1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222</v>
      </c>
      <c r="AU133" s="236" t="s">
        <v>86</v>
      </c>
      <c r="AV133" s="13" t="s">
        <v>86</v>
      </c>
      <c r="AW133" s="13" t="s">
        <v>37</v>
      </c>
      <c r="AX133" s="13" t="s">
        <v>84</v>
      </c>
      <c r="AY133" s="236" t="s">
        <v>126</v>
      </c>
    </row>
    <row r="134" s="2" customFormat="1" ht="16.5" customHeight="1">
      <c r="A134" s="40"/>
      <c r="B134" s="41"/>
      <c r="C134" s="206" t="s">
        <v>224</v>
      </c>
      <c r="D134" s="206" t="s">
        <v>129</v>
      </c>
      <c r="E134" s="207" t="s">
        <v>225</v>
      </c>
      <c r="F134" s="208" t="s">
        <v>219</v>
      </c>
      <c r="G134" s="209" t="s">
        <v>132</v>
      </c>
      <c r="H134" s="210">
        <v>1</v>
      </c>
      <c r="I134" s="211"/>
      <c r="J134" s="212">
        <f>ROUND(I134*H134,2)</f>
        <v>0</v>
      </c>
      <c r="K134" s="208" t="s">
        <v>133</v>
      </c>
      <c r="L134" s="46"/>
      <c r="M134" s="213" t="s">
        <v>19</v>
      </c>
      <c r="N134" s="214" t="s">
        <v>47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134</v>
      </c>
      <c r="AT134" s="217" t="s">
        <v>129</v>
      </c>
      <c r="AU134" s="217" t="s">
        <v>86</v>
      </c>
      <c r="AY134" s="19" t="s">
        <v>126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84</v>
      </c>
      <c r="BK134" s="218">
        <f>ROUND(I134*H134,2)</f>
        <v>0</v>
      </c>
      <c r="BL134" s="19" t="s">
        <v>134</v>
      </c>
      <c r="BM134" s="217" t="s">
        <v>226</v>
      </c>
    </row>
    <row r="135" s="2" customFormat="1">
      <c r="A135" s="40"/>
      <c r="B135" s="41"/>
      <c r="C135" s="42"/>
      <c r="D135" s="219" t="s">
        <v>136</v>
      </c>
      <c r="E135" s="42"/>
      <c r="F135" s="220" t="s">
        <v>227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136</v>
      </c>
      <c r="AU135" s="19" t="s">
        <v>86</v>
      </c>
    </row>
    <row r="136" s="13" customFormat="1">
      <c r="A136" s="13"/>
      <c r="B136" s="226"/>
      <c r="C136" s="227"/>
      <c r="D136" s="224" t="s">
        <v>222</v>
      </c>
      <c r="E136" s="228" t="s">
        <v>19</v>
      </c>
      <c r="F136" s="229" t="s">
        <v>228</v>
      </c>
      <c r="G136" s="227"/>
      <c r="H136" s="230">
        <v>1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222</v>
      </c>
      <c r="AU136" s="236" t="s">
        <v>86</v>
      </c>
      <c r="AV136" s="13" t="s">
        <v>86</v>
      </c>
      <c r="AW136" s="13" t="s">
        <v>37</v>
      </c>
      <c r="AX136" s="13" t="s">
        <v>84</v>
      </c>
      <c r="AY136" s="236" t="s">
        <v>126</v>
      </c>
    </row>
    <row r="137" s="2" customFormat="1" ht="16.5" customHeight="1">
      <c r="A137" s="40"/>
      <c r="B137" s="41"/>
      <c r="C137" s="206" t="s">
        <v>229</v>
      </c>
      <c r="D137" s="206" t="s">
        <v>129</v>
      </c>
      <c r="E137" s="207" t="s">
        <v>230</v>
      </c>
      <c r="F137" s="208" t="s">
        <v>219</v>
      </c>
      <c r="G137" s="209" t="s">
        <v>132</v>
      </c>
      <c r="H137" s="210">
        <v>1</v>
      </c>
      <c r="I137" s="211"/>
      <c r="J137" s="212">
        <f>ROUND(I137*H137,2)</f>
        <v>0</v>
      </c>
      <c r="K137" s="208" t="s">
        <v>133</v>
      </c>
      <c r="L137" s="46"/>
      <c r="M137" s="213" t="s">
        <v>19</v>
      </c>
      <c r="N137" s="214" t="s">
        <v>47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134</v>
      </c>
      <c r="AT137" s="217" t="s">
        <v>129</v>
      </c>
      <c r="AU137" s="217" t="s">
        <v>86</v>
      </c>
      <c r="AY137" s="19" t="s">
        <v>126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84</v>
      </c>
      <c r="BK137" s="218">
        <f>ROUND(I137*H137,2)</f>
        <v>0</v>
      </c>
      <c r="BL137" s="19" t="s">
        <v>134</v>
      </c>
      <c r="BM137" s="217" t="s">
        <v>231</v>
      </c>
    </row>
    <row r="138" s="2" customFormat="1">
      <c r="A138" s="40"/>
      <c r="B138" s="41"/>
      <c r="C138" s="42"/>
      <c r="D138" s="219" t="s">
        <v>136</v>
      </c>
      <c r="E138" s="42"/>
      <c r="F138" s="220" t="s">
        <v>232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136</v>
      </c>
      <c r="AU138" s="19" t="s">
        <v>86</v>
      </c>
    </row>
    <row r="139" s="13" customFormat="1">
      <c r="A139" s="13"/>
      <c r="B139" s="226"/>
      <c r="C139" s="227"/>
      <c r="D139" s="224" t="s">
        <v>222</v>
      </c>
      <c r="E139" s="228" t="s">
        <v>19</v>
      </c>
      <c r="F139" s="229" t="s">
        <v>233</v>
      </c>
      <c r="G139" s="227"/>
      <c r="H139" s="230">
        <v>1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222</v>
      </c>
      <c r="AU139" s="236" t="s">
        <v>86</v>
      </c>
      <c r="AV139" s="13" t="s">
        <v>86</v>
      </c>
      <c r="AW139" s="13" t="s">
        <v>37</v>
      </c>
      <c r="AX139" s="13" t="s">
        <v>84</v>
      </c>
      <c r="AY139" s="236" t="s">
        <v>126</v>
      </c>
    </row>
    <row r="140" s="2" customFormat="1" ht="16.5" customHeight="1">
      <c r="A140" s="40"/>
      <c r="B140" s="41"/>
      <c r="C140" s="206" t="s">
        <v>234</v>
      </c>
      <c r="D140" s="206" t="s">
        <v>129</v>
      </c>
      <c r="E140" s="207" t="s">
        <v>235</v>
      </c>
      <c r="F140" s="208" t="s">
        <v>219</v>
      </c>
      <c r="G140" s="209" t="s">
        <v>132</v>
      </c>
      <c r="H140" s="210">
        <v>1</v>
      </c>
      <c r="I140" s="211"/>
      <c r="J140" s="212">
        <f>ROUND(I140*H140,2)</f>
        <v>0</v>
      </c>
      <c r="K140" s="208" t="s">
        <v>133</v>
      </c>
      <c r="L140" s="46"/>
      <c r="M140" s="213" t="s">
        <v>19</v>
      </c>
      <c r="N140" s="214" t="s">
        <v>47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134</v>
      </c>
      <c r="AT140" s="217" t="s">
        <v>129</v>
      </c>
      <c r="AU140" s="217" t="s">
        <v>86</v>
      </c>
      <c r="AY140" s="19" t="s">
        <v>126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84</v>
      </c>
      <c r="BK140" s="218">
        <f>ROUND(I140*H140,2)</f>
        <v>0</v>
      </c>
      <c r="BL140" s="19" t="s">
        <v>134</v>
      </c>
      <c r="BM140" s="217" t="s">
        <v>236</v>
      </c>
    </row>
    <row r="141" s="2" customFormat="1">
      <c r="A141" s="40"/>
      <c r="B141" s="41"/>
      <c r="C141" s="42"/>
      <c r="D141" s="219" t="s">
        <v>136</v>
      </c>
      <c r="E141" s="42"/>
      <c r="F141" s="220" t="s">
        <v>237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136</v>
      </c>
      <c r="AU141" s="19" t="s">
        <v>86</v>
      </c>
    </row>
    <row r="142" s="13" customFormat="1">
      <c r="A142" s="13"/>
      <c r="B142" s="226"/>
      <c r="C142" s="227"/>
      <c r="D142" s="224" t="s">
        <v>222</v>
      </c>
      <c r="E142" s="228" t="s">
        <v>19</v>
      </c>
      <c r="F142" s="229" t="s">
        <v>238</v>
      </c>
      <c r="G142" s="227"/>
      <c r="H142" s="230">
        <v>1</v>
      </c>
      <c r="I142" s="231"/>
      <c r="J142" s="227"/>
      <c r="K142" s="227"/>
      <c r="L142" s="232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222</v>
      </c>
      <c r="AU142" s="236" t="s">
        <v>86</v>
      </c>
      <c r="AV142" s="13" t="s">
        <v>86</v>
      </c>
      <c r="AW142" s="13" t="s">
        <v>37</v>
      </c>
      <c r="AX142" s="13" t="s">
        <v>84</v>
      </c>
      <c r="AY142" s="236" t="s">
        <v>126</v>
      </c>
    </row>
    <row r="143" s="2" customFormat="1" ht="6.96" customHeight="1">
      <c r="A143" s="4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46"/>
      <c r="M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</row>
  </sheetData>
  <sheetProtection sheet="1" autoFilter="0" formatColumns="0" formatRows="0" objects="1" scenarios="1" spinCount="100000" saltValue="zWbUURYeE4xUz1agLNJrqvD8PID04qEV8BY34o9UK/4kmg+7tdO6EmN72X2xcNhEKJuvw61DiaEhZaJlAa1Twg==" hashValue="9zMqpSqWY7dxXfdAI3aFH0zXoYpVx2K5HNti7C+BcJmM7Qb1nyq8tF/Xru48YOrMsWGbcfrWt7hCzEkRZi3ktA==" algorithmName="SHA-512" password="CC35"/>
  <autoFilter ref="C84:K14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011114000"/>
    <hyperlink ref="F92" r:id="rId2" display="https://podminky.urs.cz/item/CS_URS_2024_01/012002000"/>
    <hyperlink ref="F95" r:id="rId3" display="https://podminky.urs.cz/item/CS_URS_2024_01/012303000"/>
    <hyperlink ref="F98" r:id="rId4" display="https://podminky.urs.cz/item/CS_URS_2024_01/013203000"/>
    <hyperlink ref="F101" r:id="rId5" display="https://podminky.urs.cz/item/CS_URS_2024_01/013244000"/>
    <hyperlink ref="F104" r:id="rId6" display="https://podminky.urs.cz/item/CS_URS_2024_01/013254000"/>
    <hyperlink ref="F108" r:id="rId7" display="https://podminky.urs.cz/item/CS_URS_2024_01/032403000"/>
    <hyperlink ref="F111" r:id="rId8" display="https://podminky.urs.cz/item/CS_URS_2024_01/032002000"/>
    <hyperlink ref="F114" r:id="rId9" display="https://podminky.urs.cz/item/CS_URS_2024_01/034002000"/>
    <hyperlink ref="F117" r:id="rId10" display="https://podminky.urs.cz/item/CS_URS_2024_01/039002000"/>
    <hyperlink ref="F121" r:id="rId11" display="https://podminky.urs.cz/item/CS_URS_2024_01/042002000"/>
    <hyperlink ref="F124" r:id="rId12" display="https://podminky.urs.cz/item/CS_URS_2024_01/043002000"/>
    <hyperlink ref="F128" r:id="rId13" display="https://podminky.urs.cz/item/CS_URS_2024_01/072002000"/>
    <hyperlink ref="F132" r:id="rId14" display="https://podminky.urs.cz/item/CS_URS_2024_01/091002000.1"/>
    <hyperlink ref="F135" r:id="rId15" display="https://podminky.urs.cz/item/CS_URS_2024_01/091002000.2"/>
    <hyperlink ref="F138" r:id="rId16" display="https://podminky.urs.cz/item/CS_URS_2024_01/091002000.3"/>
    <hyperlink ref="F141" r:id="rId17" display="https://podminky.urs.cz/item/CS_URS_2024_01/091002000.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86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CYKLOSTEZKA R09 JIHLAVA, UL. PRŮMYSLOVÁ - HEROLTICE - 1. část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239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ROUND((SUM(BE81:BE89)),  2)</f>
        <v>0</v>
      </c>
      <c r="G33" s="40"/>
      <c r="H33" s="40"/>
      <c r="I33" s="150">
        <v>0.20999999999999999</v>
      </c>
      <c r="J33" s="149">
        <f>ROUND(((SUM(BE81:BE89))*I33),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ROUND((SUM(BF81:BF89)),  2)</f>
        <v>0</v>
      </c>
      <c r="G34" s="40"/>
      <c r="H34" s="40"/>
      <c r="I34" s="150">
        <v>0.12</v>
      </c>
      <c r="J34" s="149">
        <f>ROUND(((SUM(BF81:BF89))*I34),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ROUND((SUM(BG81:BG89)),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ROUND((SUM(BH81:BH89)),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ROUND((SUM(BI81:BI89)),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CYKLOSTEZKA R09 JIHLAVA, UL. PRŮMYSLOVÁ - HEROLTICE - 1. část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ORN - OSTATNÍ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13. 6. 2024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33</v>
      </c>
      <c r="J54" s="38" t="str">
        <f>E21</f>
        <v>PROfi Jihlava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Zbytovská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110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111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CYKLOSTEZKA R09 JIHLAVA, UL. PRŮMYSLOVÁ - HEROLTICE - 1. část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99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ORN - OSTATNÍ ROZPOČTOVÉ NÁKLADY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 xml:space="preserve"> </v>
      </c>
      <c r="G75" s="42"/>
      <c r="H75" s="42"/>
      <c r="I75" s="34" t="s">
        <v>23</v>
      </c>
      <c r="J75" s="74" t="str">
        <f>IF(J12="","",J12)</f>
        <v>13. 6. 2024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5.65" customHeight="1">
      <c r="A77" s="40"/>
      <c r="B77" s="41"/>
      <c r="C77" s="34" t="s">
        <v>25</v>
      </c>
      <c r="D77" s="42"/>
      <c r="E77" s="42"/>
      <c r="F77" s="29" t="str">
        <f>E15</f>
        <v>Statutární město Jihlava</v>
      </c>
      <c r="G77" s="42"/>
      <c r="H77" s="42"/>
      <c r="I77" s="34" t="s">
        <v>33</v>
      </c>
      <c r="J77" s="38" t="str">
        <f>E21</f>
        <v>PROfi Jihlava spol. s r.o.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31</v>
      </c>
      <c r="D78" s="42"/>
      <c r="E78" s="42"/>
      <c r="F78" s="29" t="str">
        <f>IF(E18="","",E18)</f>
        <v>Vyplň údaj</v>
      </c>
      <c r="G78" s="42"/>
      <c r="H78" s="42"/>
      <c r="I78" s="34" t="s">
        <v>38</v>
      </c>
      <c r="J78" s="38" t="str">
        <f>E24</f>
        <v>Zbytovská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112</v>
      </c>
      <c r="D80" s="182" t="s">
        <v>61</v>
      </c>
      <c r="E80" s="182" t="s">
        <v>57</v>
      </c>
      <c r="F80" s="182" t="s">
        <v>58</v>
      </c>
      <c r="G80" s="182" t="s">
        <v>113</v>
      </c>
      <c r="H80" s="182" t="s">
        <v>114</v>
      </c>
      <c r="I80" s="182" t="s">
        <v>115</v>
      </c>
      <c r="J80" s="182" t="s">
        <v>103</v>
      </c>
      <c r="K80" s="183" t="s">
        <v>116</v>
      </c>
      <c r="L80" s="184"/>
      <c r="M80" s="94" t="s">
        <v>19</v>
      </c>
      <c r="N80" s="95" t="s">
        <v>46</v>
      </c>
      <c r="O80" s="95" t="s">
        <v>117</v>
      </c>
      <c r="P80" s="95" t="s">
        <v>118</v>
      </c>
      <c r="Q80" s="95" t="s">
        <v>119</v>
      </c>
      <c r="R80" s="95" t="s">
        <v>120</v>
      </c>
      <c r="S80" s="95" t="s">
        <v>121</v>
      </c>
      <c r="T80" s="96" t="s">
        <v>122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123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75</v>
      </c>
      <c r="AU81" s="19" t="s">
        <v>104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75</v>
      </c>
      <c r="E82" s="193" t="s">
        <v>81</v>
      </c>
      <c r="F82" s="193" t="s">
        <v>124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125</v>
      </c>
      <c r="AT82" s="202" t="s">
        <v>75</v>
      </c>
      <c r="AU82" s="202" t="s">
        <v>76</v>
      </c>
      <c r="AY82" s="201" t="s">
        <v>126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75</v>
      </c>
      <c r="E83" s="204" t="s">
        <v>215</v>
      </c>
      <c r="F83" s="204" t="s">
        <v>216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SUM(P84:P89)</f>
        <v>0</v>
      </c>
      <c r="Q83" s="198"/>
      <c r="R83" s="199">
        <f>SUM(R84:R89)</f>
        <v>0</v>
      </c>
      <c r="S83" s="198"/>
      <c r="T83" s="200">
        <f>SUM(T84:T89)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125</v>
      </c>
      <c r="AT83" s="202" t="s">
        <v>75</v>
      </c>
      <c r="AU83" s="202" t="s">
        <v>84</v>
      </c>
      <c r="AY83" s="201" t="s">
        <v>126</v>
      </c>
      <c r="BK83" s="203">
        <f>SUM(BK84:BK89)</f>
        <v>0</v>
      </c>
    </row>
    <row r="84" s="2" customFormat="1" ht="24.15" customHeight="1">
      <c r="A84" s="40"/>
      <c r="B84" s="41"/>
      <c r="C84" s="206" t="s">
        <v>84</v>
      </c>
      <c r="D84" s="206" t="s">
        <v>129</v>
      </c>
      <c r="E84" s="207" t="s">
        <v>240</v>
      </c>
      <c r="F84" s="208" t="s">
        <v>241</v>
      </c>
      <c r="G84" s="209" t="s">
        <v>242</v>
      </c>
      <c r="H84" s="210">
        <v>1</v>
      </c>
      <c r="I84" s="211"/>
      <c r="J84" s="212">
        <f>ROUND(I84*H84,2)</f>
        <v>0</v>
      </c>
      <c r="K84" s="208" t="s">
        <v>243</v>
      </c>
      <c r="L84" s="46"/>
      <c r="M84" s="213" t="s">
        <v>19</v>
      </c>
      <c r="N84" s="214" t="s">
        <v>47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134</v>
      </c>
      <c r="AT84" s="217" t="s">
        <v>129</v>
      </c>
      <c r="AU84" s="217" t="s">
        <v>86</v>
      </c>
      <c r="AY84" s="19" t="s">
        <v>126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84</v>
      </c>
      <c r="BK84" s="218">
        <f>ROUND(I84*H84,2)</f>
        <v>0</v>
      </c>
      <c r="BL84" s="19" t="s">
        <v>134</v>
      </c>
      <c r="BM84" s="217" t="s">
        <v>244</v>
      </c>
    </row>
    <row r="85" s="2" customFormat="1">
      <c r="A85" s="40"/>
      <c r="B85" s="41"/>
      <c r="C85" s="42"/>
      <c r="D85" s="219" t="s">
        <v>136</v>
      </c>
      <c r="E85" s="42"/>
      <c r="F85" s="220" t="s">
        <v>245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136</v>
      </c>
      <c r="AU85" s="19" t="s">
        <v>86</v>
      </c>
    </row>
    <row r="86" s="2" customFormat="1">
      <c r="A86" s="40"/>
      <c r="B86" s="41"/>
      <c r="C86" s="42"/>
      <c r="D86" s="224" t="s">
        <v>138</v>
      </c>
      <c r="E86" s="42"/>
      <c r="F86" s="225" t="s">
        <v>246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138</v>
      </c>
      <c r="AU86" s="19" t="s">
        <v>86</v>
      </c>
    </row>
    <row r="87" s="14" customFormat="1">
      <c r="A87" s="14"/>
      <c r="B87" s="240"/>
      <c r="C87" s="241"/>
      <c r="D87" s="224" t="s">
        <v>222</v>
      </c>
      <c r="E87" s="242" t="s">
        <v>19</v>
      </c>
      <c r="F87" s="243" t="s">
        <v>247</v>
      </c>
      <c r="G87" s="241"/>
      <c r="H87" s="242" t="s">
        <v>19</v>
      </c>
      <c r="I87" s="244"/>
      <c r="J87" s="241"/>
      <c r="K87" s="241"/>
      <c r="L87" s="245"/>
      <c r="M87" s="246"/>
      <c r="N87" s="247"/>
      <c r="O87" s="247"/>
      <c r="P87" s="247"/>
      <c r="Q87" s="247"/>
      <c r="R87" s="247"/>
      <c r="S87" s="247"/>
      <c r="T87" s="248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9" t="s">
        <v>222</v>
      </c>
      <c r="AU87" s="249" t="s">
        <v>86</v>
      </c>
      <c r="AV87" s="14" t="s">
        <v>84</v>
      </c>
      <c r="AW87" s="14" t="s">
        <v>37</v>
      </c>
      <c r="AX87" s="14" t="s">
        <v>76</v>
      </c>
      <c r="AY87" s="249" t="s">
        <v>126</v>
      </c>
    </row>
    <row r="88" s="14" customFormat="1">
      <c r="A88" s="14"/>
      <c r="B88" s="240"/>
      <c r="C88" s="241"/>
      <c r="D88" s="224" t="s">
        <v>222</v>
      </c>
      <c r="E88" s="242" t="s">
        <v>19</v>
      </c>
      <c r="F88" s="243" t="s">
        <v>248</v>
      </c>
      <c r="G88" s="241"/>
      <c r="H88" s="242" t="s">
        <v>19</v>
      </c>
      <c r="I88" s="244"/>
      <c r="J88" s="241"/>
      <c r="K88" s="241"/>
      <c r="L88" s="245"/>
      <c r="M88" s="246"/>
      <c r="N88" s="247"/>
      <c r="O88" s="247"/>
      <c r="P88" s="247"/>
      <c r="Q88" s="247"/>
      <c r="R88" s="247"/>
      <c r="S88" s="247"/>
      <c r="T88" s="248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9" t="s">
        <v>222</v>
      </c>
      <c r="AU88" s="249" t="s">
        <v>86</v>
      </c>
      <c r="AV88" s="14" t="s">
        <v>84</v>
      </c>
      <c r="AW88" s="14" t="s">
        <v>37</v>
      </c>
      <c r="AX88" s="14" t="s">
        <v>76</v>
      </c>
      <c r="AY88" s="249" t="s">
        <v>126</v>
      </c>
    </row>
    <row r="89" s="13" customFormat="1">
      <c r="A89" s="13"/>
      <c r="B89" s="226"/>
      <c r="C89" s="227"/>
      <c r="D89" s="224" t="s">
        <v>222</v>
      </c>
      <c r="E89" s="228" t="s">
        <v>19</v>
      </c>
      <c r="F89" s="229" t="s">
        <v>249</v>
      </c>
      <c r="G89" s="227"/>
      <c r="H89" s="230">
        <v>1</v>
      </c>
      <c r="I89" s="231"/>
      <c r="J89" s="227"/>
      <c r="K89" s="227"/>
      <c r="L89" s="232"/>
      <c r="M89" s="237"/>
      <c r="N89" s="238"/>
      <c r="O89" s="238"/>
      <c r="P89" s="238"/>
      <c r="Q89" s="238"/>
      <c r="R89" s="238"/>
      <c r="S89" s="238"/>
      <c r="T89" s="239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222</v>
      </c>
      <c r="AU89" s="236" t="s">
        <v>86</v>
      </c>
      <c r="AV89" s="13" t="s">
        <v>86</v>
      </c>
      <c r="AW89" s="13" t="s">
        <v>37</v>
      </c>
      <c r="AX89" s="13" t="s">
        <v>84</v>
      </c>
      <c r="AY89" s="236" t="s">
        <v>126</v>
      </c>
    </row>
    <row r="90" s="2" customFormat="1" ht="6.96" customHeight="1">
      <c r="A90" s="40"/>
      <c r="B90" s="61"/>
      <c r="C90" s="62"/>
      <c r="D90" s="62"/>
      <c r="E90" s="62"/>
      <c r="F90" s="62"/>
      <c r="G90" s="62"/>
      <c r="H90" s="62"/>
      <c r="I90" s="62"/>
      <c r="J90" s="62"/>
      <c r="K90" s="62"/>
      <c r="L90" s="46"/>
      <c r="M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</sheetData>
  <sheetProtection sheet="1" autoFilter="0" formatColumns="0" formatRows="0" objects="1" scenarios="1" spinCount="100000" saltValue="sxlmycBuLu0WK2lpWoauTLCTNeg6sH06MdBmcXia27MUT7HWcRi3xFE4o8lU/LSKo9ZajrEBDAJfDveNUit9NA==" hashValue="l+f/pzF4wJu3h9U+cC+p854ffdWAo37e4JWfBhoZTDanQHrbLBaF2Ilz3eHdQmg0gyyTfySCcW6WyXmedDaEPA==" algorithmName="SHA-512" password="CC35"/>
  <autoFilter ref="C80:K89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3_02/0915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86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CYKLOSTEZKA R09 JIHLAVA, UL. PRŮMYSLOVÁ - HEROLTICE - 1. část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250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ROUND((SUM(BE88:BE243)),  2)</f>
        <v>0</v>
      </c>
      <c r="G33" s="40"/>
      <c r="H33" s="40"/>
      <c r="I33" s="150">
        <v>0.20999999999999999</v>
      </c>
      <c r="J33" s="149">
        <f>ROUND(((SUM(BE88:BE243))*I33),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ROUND((SUM(BF88:BF243)),  2)</f>
        <v>0</v>
      </c>
      <c r="G34" s="40"/>
      <c r="H34" s="40"/>
      <c r="I34" s="150">
        <v>0.12</v>
      </c>
      <c r="J34" s="149">
        <f>ROUND(((SUM(BF88:BF243))*I34),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ROUND((SUM(BG88:BG243)),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ROUND((SUM(BH88:BH243)),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ROUND((SUM(BI88:BI243)),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CYKLOSTEZKA R09 JIHLAVA, UL. PRŮMYSLOVÁ - HEROLTICE - 1. část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101.1 - CYKLOSTEZKA - 1. část - š. 2,5m - dl. 912m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13. 6. 2024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33</v>
      </c>
      <c r="J54" s="38" t="str">
        <f>E21</f>
        <v>PROfi Jihlava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Zbytovská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251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252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253</v>
      </c>
      <c r="E62" s="176"/>
      <c r="F62" s="176"/>
      <c r="G62" s="176"/>
      <c r="H62" s="176"/>
      <c r="I62" s="176"/>
      <c r="J62" s="177">
        <f>J155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254</v>
      </c>
      <c r="E63" s="176"/>
      <c r="F63" s="176"/>
      <c r="G63" s="176"/>
      <c r="H63" s="176"/>
      <c r="I63" s="176"/>
      <c r="J63" s="177">
        <f>J165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255</v>
      </c>
      <c r="E64" s="176"/>
      <c r="F64" s="176"/>
      <c r="G64" s="176"/>
      <c r="H64" s="176"/>
      <c r="I64" s="176"/>
      <c r="J64" s="177">
        <f>J188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256</v>
      </c>
      <c r="E65" s="176"/>
      <c r="F65" s="176"/>
      <c r="G65" s="176"/>
      <c r="H65" s="176"/>
      <c r="I65" s="176"/>
      <c r="J65" s="177">
        <f>J191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257</v>
      </c>
      <c r="E66" s="176"/>
      <c r="F66" s="176"/>
      <c r="G66" s="176"/>
      <c r="H66" s="176"/>
      <c r="I66" s="176"/>
      <c r="J66" s="177">
        <f>J195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258</v>
      </c>
      <c r="E67" s="176"/>
      <c r="F67" s="176"/>
      <c r="G67" s="176"/>
      <c r="H67" s="176"/>
      <c r="I67" s="176"/>
      <c r="J67" s="177">
        <f>J237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259</v>
      </c>
      <c r="E68" s="176"/>
      <c r="F68" s="176"/>
      <c r="G68" s="176"/>
      <c r="H68" s="176"/>
      <c r="I68" s="176"/>
      <c r="J68" s="177">
        <f>J241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111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2"/>
      <c r="D78" s="42"/>
      <c r="E78" s="162" t="str">
        <f>E7</f>
        <v>CYKLOSTEZKA R09 JIHLAVA, UL. PRŮMYSLOVÁ - HEROLTICE - 1. část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99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30" customHeight="1">
      <c r="A80" s="40"/>
      <c r="B80" s="41"/>
      <c r="C80" s="42"/>
      <c r="D80" s="42"/>
      <c r="E80" s="71" t="str">
        <f>E9</f>
        <v>SO 101.1 - CYKLOSTEZKA - 1. část - š. 2,5m - dl. 912m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 xml:space="preserve"> </v>
      </c>
      <c r="G82" s="42"/>
      <c r="H82" s="42"/>
      <c r="I82" s="34" t="s">
        <v>23</v>
      </c>
      <c r="J82" s="74" t="str">
        <f>IF(J12="","",J12)</f>
        <v>13. 6. 2024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25</v>
      </c>
      <c r="D84" s="42"/>
      <c r="E84" s="42"/>
      <c r="F84" s="29" t="str">
        <f>E15</f>
        <v>Statutární město Jihlava</v>
      </c>
      <c r="G84" s="42"/>
      <c r="H84" s="42"/>
      <c r="I84" s="34" t="s">
        <v>33</v>
      </c>
      <c r="J84" s="38" t="str">
        <f>E21</f>
        <v>PROfi Jihlava spol. s r.o.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31</v>
      </c>
      <c r="D85" s="42"/>
      <c r="E85" s="42"/>
      <c r="F85" s="29" t="str">
        <f>IF(E18="","",E18)</f>
        <v>Vyplň údaj</v>
      </c>
      <c r="G85" s="42"/>
      <c r="H85" s="42"/>
      <c r="I85" s="34" t="s">
        <v>38</v>
      </c>
      <c r="J85" s="38" t="str">
        <f>E24</f>
        <v>Zbytovská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112</v>
      </c>
      <c r="D87" s="182" t="s">
        <v>61</v>
      </c>
      <c r="E87" s="182" t="s">
        <v>57</v>
      </c>
      <c r="F87" s="182" t="s">
        <v>58</v>
      </c>
      <c r="G87" s="182" t="s">
        <v>113</v>
      </c>
      <c r="H87" s="182" t="s">
        <v>114</v>
      </c>
      <c r="I87" s="182" t="s">
        <v>115</v>
      </c>
      <c r="J87" s="182" t="s">
        <v>103</v>
      </c>
      <c r="K87" s="183" t="s">
        <v>116</v>
      </c>
      <c r="L87" s="184"/>
      <c r="M87" s="94" t="s">
        <v>19</v>
      </c>
      <c r="N87" s="95" t="s">
        <v>46</v>
      </c>
      <c r="O87" s="95" t="s">
        <v>117</v>
      </c>
      <c r="P87" s="95" t="s">
        <v>118</v>
      </c>
      <c r="Q87" s="95" t="s">
        <v>119</v>
      </c>
      <c r="R87" s="95" t="s">
        <v>120</v>
      </c>
      <c r="S87" s="95" t="s">
        <v>121</v>
      </c>
      <c r="T87" s="96" t="s">
        <v>122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123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</f>
        <v>0</v>
      </c>
      <c r="Q88" s="98"/>
      <c r="R88" s="187">
        <f>R89</f>
        <v>5054.9282719000003</v>
      </c>
      <c r="S88" s="98"/>
      <c r="T88" s="188">
        <f>T89</f>
        <v>56.984000000000002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75</v>
      </c>
      <c r="AU88" s="19" t="s">
        <v>104</v>
      </c>
      <c r="BK88" s="189">
        <f>BK89</f>
        <v>0</v>
      </c>
    </row>
    <row r="89" s="12" customFormat="1" ht="25.92" customHeight="1">
      <c r="A89" s="12"/>
      <c r="B89" s="190"/>
      <c r="C89" s="191"/>
      <c r="D89" s="192" t="s">
        <v>75</v>
      </c>
      <c r="E89" s="193" t="s">
        <v>260</v>
      </c>
      <c r="F89" s="193" t="s">
        <v>261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P90+P155+P165+P188+P191+P195+P237+P241</f>
        <v>0</v>
      </c>
      <c r="Q89" s="198"/>
      <c r="R89" s="199">
        <f>R90+R155+R165+R188+R191+R195+R237+R241</f>
        <v>5054.9282719000003</v>
      </c>
      <c r="S89" s="198"/>
      <c r="T89" s="200">
        <f>T90+T155+T165+T188+T191+T195+T237+T241</f>
        <v>56.984000000000002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84</v>
      </c>
      <c r="AT89" s="202" t="s">
        <v>75</v>
      </c>
      <c r="AU89" s="202" t="s">
        <v>76</v>
      </c>
      <c r="AY89" s="201" t="s">
        <v>126</v>
      </c>
      <c r="BK89" s="203">
        <f>BK90+BK155+BK165+BK188+BK191+BK195+BK237+BK241</f>
        <v>0</v>
      </c>
    </row>
    <row r="90" s="12" customFormat="1" ht="22.8" customHeight="1">
      <c r="A90" s="12"/>
      <c r="B90" s="190"/>
      <c r="C90" s="191"/>
      <c r="D90" s="192" t="s">
        <v>75</v>
      </c>
      <c r="E90" s="204" t="s">
        <v>84</v>
      </c>
      <c r="F90" s="204" t="s">
        <v>262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SUM(P91:P154)</f>
        <v>0</v>
      </c>
      <c r="Q90" s="198"/>
      <c r="R90" s="199">
        <f>SUM(R91:R154)</f>
        <v>2074.0203999999999</v>
      </c>
      <c r="S90" s="198"/>
      <c r="T90" s="200">
        <f>SUM(T91:T154)</f>
        <v>3.516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84</v>
      </c>
      <c r="AT90" s="202" t="s">
        <v>75</v>
      </c>
      <c r="AU90" s="202" t="s">
        <v>84</v>
      </c>
      <c r="AY90" s="201" t="s">
        <v>126</v>
      </c>
      <c r="BK90" s="203">
        <f>SUM(BK91:BK154)</f>
        <v>0</v>
      </c>
    </row>
    <row r="91" s="2" customFormat="1" ht="62.7" customHeight="1">
      <c r="A91" s="40"/>
      <c r="B91" s="41"/>
      <c r="C91" s="206" t="s">
        <v>84</v>
      </c>
      <c r="D91" s="206" t="s">
        <v>129</v>
      </c>
      <c r="E91" s="207" t="s">
        <v>263</v>
      </c>
      <c r="F91" s="208" t="s">
        <v>264</v>
      </c>
      <c r="G91" s="209" t="s">
        <v>265</v>
      </c>
      <c r="H91" s="210">
        <v>6</v>
      </c>
      <c r="I91" s="211"/>
      <c r="J91" s="212">
        <f>ROUND(I91*H91,2)</f>
        <v>0</v>
      </c>
      <c r="K91" s="208" t="s">
        <v>133</v>
      </c>
      <c r="L91" s="46"/>
      <c r="M91" s="213" t="s">
        <v>19</v>
      </c>
      <c r="N91" s="214" t="s">
        <v>47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0.58599999999999997</v>
      </c>
      <c r="T91" s="216">
        <f>S91*H91</f>
        <v>3.516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151</v>
      </c>
      <c r="AT91" s="217" t="s">
        <v>129</v>
      </c>
      <c r="AU91" s="217" t="s">
        <v>86</v>
      </c>
      <c r="AY91" s="19" t="s">
        <v>126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84</v>
      </c>
      <c r="BK91" s="218">
        <f>ROUND(I91*H91,2)</f>
        <v>0</v>
      </c>
      <c r="BL91" s="19" t="s">
        <v>151</v>
      </c>
      <c r="BM91" s="217" t="s">
        <v>266</v>
      </c>
    </row>
    <row r="92" s="2" customFormat="1">
      <c r="A92" s="40"/>
      <c r="B92" s="41"/>
      <c r="C92" s="42"/>
      <c r="D92" s="219" t="s">
        <v>136</v>
      </c>
      <c r="E92" s="42"/>
      <c r="F92" s="220" t="s">
        <v>267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136</v>
      </c>
      <c r="AU92" s="19" t="s">
        <v>86</v>
      </c>
    </row>
    <row r="93" s="13" customFormat="1">
      <c r="A93" s="13"/>
      <c r="B93" s="226"/>
      <c r="C93" s="227"/>
      <c r="D93" s="224" t="s">
        <v>222</v>
      </c>
      <c r="E93" s="228" t="s">
        <v>19</v>
      </c>
      <c r="F93" s="229" t="s">
        <v>268</v>
      </c>
      <c r="G93" s="227"/>
      <c r="H93" s="230">
        <v>6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222</v>
      </c>
      <c r="AU93" s="236" t="s">
        <v>86</v>
      </c>
      <c r="AV93" s="13" t="s">
        <v>86</v>
      </c>
      <c r="AW93" s="13" t="s">
        <v>37</v>
      </c>
      <c r="AX93" s="13" t="s">
        <v>84</v>
      </c>
      <c r="AY93" s="236" t="s">
        <v>126</v>
      </c>
    </row>
    <row r="94" s="2" customFormat="1" ht="33" customHeight="1">
      <c r="A94" s="40"/>
      <c r="B94" s="41"/>
      <c r="C94" s="206" t="s">
        <v>86</v>
      </c>
      <c r="D94" s="206" t="s">
        <v>129</v>
      </c>
      <c r="E94" s="207" t="s">
        <v>269</v>
      </c>
      <c r="F94" s="208" t="s">
        <v>270</v>
      </c>
      <c r="G94" s="209" t="s">
        <v>271</v>
      </c>
      <c r="H94" s="210">
        <v>2065.6799999999998</v>
      </c>
      <c r="I94" s="211"/>
      <c r="J94" s="212">
        <f>ROUND(I94*H94,2)</f>
        <v>0</v>
      </c>
      <c r="K94" s="208" t="s">
        <v>133</v>
      </c>
      <c r="L94" s="46"/>
      <c r="M94" s="213" t="s">
        <v>19</v>
      </c>
      <c r="N94" s="214" t="s">
        <v>47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151</v>
      </c>
      <c r="AT94" s="217" t="s">
        <v>129</v>
      </c>
      <c r="AU94" s="217" t="s">
        <v>86</v>
      </c>
      <c r="AY94" s="19" t="s">
        <v>126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84</v>
      </c>
      <c r="BK94" s="218">
        <f>ROUND(I94*H94,2)</f>
        <v>0</v>
      </c>
      <c r="BL94" s="19" t="s">
        <v>151</v>
      </c>
      <c r="BM94" s="217" t="s">
        <v>272</v>
      </c>
    </row>
    <row r="95" s="2" customFormat="1">
      <c r="A95" s="40"/>
      <c r="B95" s="41"/>
      <c r="C95" s="42"/>
      <c r="D95" s="219" t="s">
        <v>136</v>
      </c>
      <c r="E95" s="42"/>
      <c r="F95" s="220" t="s">
        <v>273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136</v>
      </c>
      <c r="AU95" s="19" t="s">
        <v>86</v>
      </c>
    </row>
    <row r="96" s="13" customFormat="1">
      <c r="A96" s="13"/>
      <c r="B96" s="226"/>
      <c r="C96" s="227"/>
      <c r="D96" s="224" t="s">
        <v>222</v>
      </c>
      <c r="E96" s="228" t="s">
        <v>19</v>
      </c>
      <c r="F96" s="229" t="s">
        <v>274</v>
      </c>
      <c r="G96" s="227"/>
      <c r="H96" s="230">
        <v>1244.8800000000001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222</v>
      </c>
      <c r="AU96" s="236" t="s">
        <v>86</v>
      </c>
      <c r="AV96" s="13" t="s">
        <v>86</v>
      </c>
      <c r="AW96" s="13" t="s">
        <v>37</v>
      </c>
      <c r="AX96" s="13" t="s">
        <v>76</v>
      </c>
      <c r="AY96" s="236" t="s">
        <v>126</v>
      </c>
    </row>
    <row r="97" s="13" customFormat="1">
      <c r="A97" s="13"/>
      <c r="B97" s="226"/>
      <c r="C97" s="227"/>
      <c r="D97" s="224" t="s">
        <v>222</v>
      </c>
      <c r="E97" s="228" t="s">
        <v>19</v>
      </c>
      <c r="F97" s="229" t="s">
        <v>275</v>
      </c>
      <c r="G97" s="227"/>
      <c r="H97" s="230">
        <v>820.79999999999995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222</v>
      </c>
      <c r="AU97" s="236" t="s">
        <v>86</v>
      </c>
      <c r="AV97" s="13" t="s">
        <v>86</v>
      </c>
      <c r="AW97" s="13" t="s">
        <v>37</v>
      </c>
      <c r="AX97" s="13" t="s">
        <v>76</v>
      </c>
      <c r="AY97" s="236" t="s">
        <v>126</v>
      </c>
    </row>
    <row r="98" s="15" customFormat="1">
      <c r="A98" s="15"/>
      <c r="B98" s="250"/>
      <c r="C98" s="251"/>
      <c r="D98" s="224" t="s">
        <v>222</v>
      </c>
      <c r="E98" s="252" t="s">
        <v>19</v>
      </c>
      <c r="F98" s="253" t="s">
        <v>276</v>
      </c>
      <c r="G98" s="251"/>
      <c r="H98" s="254">
        <v>2065.6799999999998</v>
      </c>
      <c r="I98" s="255"/>
      <c r="J98" s="251"/>
      <c r="K98" s="251"/>
      <c r="L98" s="256"/>
      <c r="M98" s="257"/>
      <c r="N98" s="258"/>
      <c r="O98" s="258"/>
      <c r="P98" s="258"/>
      <c r="Q98" s="258"/>
      <c r="R98" s="258"/>
      <c r="S98" s="258"/>
      <c r="T98" s="259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0" t="s">
        <v>222</v>
      </c>
      <c r="AU98" s="260" t="s">
        <v>86</v>
      </c>
      <c r="AV98" s="15" t="s">
        <v>151</v>
      </c>
      <c r="AW98" s="15" t="s">
        <v>37</v>
      </c>
      <c r="AX98" s="15" t="s">
        <v>84</v>
      </c>
      <c r="AY98" s="260" t="s">
        <v>126</v>
      </c>
    </row>
    <row r="99" s="2" customFormat="1" ht="44.25" customHeight="1">
      <c r="A99" s="40"/>
      <c r="B99" s="41"/>
      <c r="C99" s="206" t="s">
        <v>145</v>
      </c>
      <c r="D99" s="206" t="s">
        <v>129</v>
      </c>
      <c r="E99" s="207" t="s">
        <v>277</v>
      </c>
      <c r="F99" s="208" t="s">
        <v>278</v>
      </c>
      <c r="G99" s="209" t="s">
        <v>271</v>
      </c>
      <c r="H99" s="210">
        <v>51.299999999999997</v>
      </c>
      <c r="I99" s="211"/>
      <c r="J99" s="212">
        <f>ROUND(I99*H99,2)</f>
        <v>0</v>
      </c>
      <c r="K99" s="208" t="s">
        <v>133</v>
      </c>
      <c r="L99" s="46"/>
      <c r="M99" s="213" t="s">
        <v>19</v>
      </c>
      <c r="N99" s="214" t="s">
        <v>47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151</v>
      </c>
      <c r="AT99" s="217" t="s">
        <v>129</v>
      </c>
      <c r="AU99" s="217" t="s">
        <v>86</v>
      </c>
      <c r="AY99" s="19" t="s">
        <v>126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84</v>
      </c>
      <c r="BK99" s="218">
        <f>ROUND(I99*H99,2)</f>
        <v>0</v>
      </c>
      <c r="BL99" s="19" t="s">
        <v>151</v>
      </c>
      <c r="BM99" s="217" t="s">
        <v>279</v>
      </c>
    </row>
    <row r="100" s="2" customFormat="1">
      <c r="A100" s="40"/>
      <c r="B100" s="41"/>
      <c r="C100" s="42"/>
      <c r="D100" s="219" t="s">
        <v>136</v>
      </c>
      <c r="E100" s="42"/>
      <c r="F100" s="220" t="s">
        <v>280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136</v>
      </c>
      <c r="AU100" s="19" t="s">
        <v>86</v>
      </c>
    </row>
    <row r="101" s="13" customFormat="1">
      <c r="A101" s="13"/>
      <c r="B101" s="226"/>
      <c r="C101" s="227"/>
      <c r="D101" s="224" t="s">
        <v>222</v>
      </c>
      <c r="E101" s="228" t="s">
        <v>19</v>
      </c>
      <c r="F101" s="229" t="s">
        <v>281</v>
      </c>
      <c r="G101" s="227"/>
      <c r="H101" s="230">
        <v>51.299999999999997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222</v>
      </c>
      <c r="AU101" s="236" t="s">
        <v>86</v>
      </c>
      <c r="AV101" s="13" t="s">
        <v>86</v>
      </c>
      <c r="AW101" s="13" t="s">
        <v>37</v>
      </c>
      <c r="AX101" s="13" t="s">
        <v>84</v>
      </c>
      <c r="AY101" s="236" t="s">
        <v>126</v>
      </c>
    </row>
    <row r="102" s="2" customFormat="1" ht="44.25" customHeight="1">
      <c r="A102" s="40"/>
      <c r="B102" s="41"/>
      <c r="C102" s="206" t="s">
        <v>151</v>
      </c>
      <c r="D102" s="206" t="s">
        <v>129</v>
      </c>
      <c r="E102" s="207" t="s">
        <v>282</v>
      </c>
      <c r="F102" s="208" t="s">
        <v>283</v>
      </c>
      <c r="G102" s="209" t="s">
        <v>271</v>
      </c>
      <c r="H102" s="210">
        <v>358.5</v>
      </c>
      <c r="I102" s="211"/>
      <c r="J102" s="212">
        <f>ROUND(I102*H102,2)</f>
        <v>0</v>
      </c>
      <c r="K102" s="208" t="s">
        <v>133</v>
      </c>
      <c r="L102" s="46"/>
      <c r="M102" s="213" t="s">
        <v>19</v>
      </c>
      <c r="N102" s="214" t="s">
        <v>47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151</v>
      </c>
      <c r="AT102" s="217" t="s">
        <v>129</v>
      </c>
      <c r="AU102" s="217" t="s">
        <v>86</v>
      </c>
      <c r="AY102" s="19" t="s">
        <v>126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84</v>
      </c>
      <c r="BK102" s="218">
        <f>ROUND(I102*H102,2)</f>
        <v>0</v>
      </c>
      <c r="BL102" s="19" t="s">
        <v>151</v>
      </c>
      <c r="BM102" s="217" t="s">
        <v>284</v>
      </c>
    </row>
    <row r="103" s="2" customFormat="1">
      <c r="A103" s="40"/>
      <c r="B103" s="41"/>
      <c r="C103" s="42"/>
      <c r="D103" s="219" t="s">
        <v>136</v>
      </c>
      <c r="E103" s="42"/>
      <c r="F103" s="220" t="s">
        <v>285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136</v>
      </c>
      <c r="AU103" s="19" t="s">
        <v>86</v>
      </c>
    </row>
    <row r="104" s="13" customFormat="1">
      <c r="A104" s="13"/>
      <c r="B104" s="226"/>
      <c r="C104" s="227"/>
      <c r="D104" s="224" t="s">
        <v>222</v>
      </c>
      <c r="E104" s="228" t="s">
        <v>19</v>
      </c>
      <c r="F104" s="229" t="s">
        <v>286</v>
      </c>
      <c r="G104" s="227"/>
      <c r="H104" s="230">
        <v>358.5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222</v>
      </c>
      <c r="AU104" s="236" t="s">
        <v>86</v>
      </c>
      <c r="AV104" s="13" t="s">
        <v>86</v>
      </c>
      <c r="AW104" s="13" t="s">
        <v>37</v>
      </c>
      <c r="AX104" s="13" t="s">
        <v>84</v>
      </c>
      <c r="AY104" s="236" t="s">
        <v>126</v>
      </c>
    </row>
    <row r="105" s="2" customFormat="1" ht="62.7" customHeight="1">
      <c r="A105" s="40"/>
      <c r="B105" s="41"/>
      <c r="C105" s="206" t="s">
        <v>125</v>
      </c>
      <c r="D105" s="206" t="s">
        <v>129</v>
      </c>
      <c r="E105" s="207" t="s">
        <v>287</v>
      </c>
      <c r="F105" s="208" t="s">
        <v>288</v>
      </c>
      <c r="G105" s="209" t="s">
        <v>271</v>
      </c>
      <c r="H105" s="210">
        <v>2249.5799999999999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47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151</v>
      </c>
      <c r="AT105" s="217" t="s">
        <v>129</v>
      </c>
      <c r="AU105" s="217" t="s">
        <v>86</v>
      </c>
      <c r="AY105" s="19" t="s">
        <v>126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84</v>
      </c>
      <c r="BK105" s="218">
        <f>ROUND(I105*H105,2)</f>
        <v>0</v>
      </c>
      <c r="BL105" s="19" t="s">
        <v>151</v>
      </c>
      <c r="BM105" s="217" t="s">
        <v>289</v>
      </c>
    </row>
    <row r="106" s="13" customFormat="1">
      <c r="A106" s="13"/>
      <c r="B106" s="226"/>
      <c r="C106" s="227"/>
      <c r="D106" s="224" t="s">
        <v>222</v>
      </c>
      <c r="E106" s="228" t="s">
        <v>19</v>
      </c>
      <c r="F106" s="229" t="s">
        <v>290</v>
      </c>
      <c r="G106" s="227"/>
      <c r="H106" s="230">
        <v>1244.8800000000001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222</v>
      </c>
      <c r="AU106" s="236" t="s">
        <v>86</v>
      </c>
      <c r="AV106" s="13" t="s">
        <v>86</v>
      </c>
      <c r="AW106" s="13" t="s">
        <v>37</v>
      </c>
      <c r="AX106" s="13" t="s">
        <v>76</v>
      </c>
      <c r="AY106" s="236" t="s">
        <v>126</v>
      </c>
    </row>
    <row r="107" s="13" customFormat="1">
      <c r="A107" s="13"/>
      <c r="B107" s="226"/>
      <c r="C107" s="227"/>
      <c r="D107" s="224" t="s">
        <v>222</v>
      </c>
      <c r="E107" s="228" t="s">
        <v>19</v>
      </c>
      <c r="F107" s="229" t="s">
        <v>275</v>
      </c>
      <c r="G107" s="227"/>
      <c r="H107" s="230">
        <v>820.79999999999995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222</v>
      </c>
      <c r="AU107" s="236" t="s">
        <v>86</v>
      </c>
      <c r="AV107" s="13" t="s">
        <v>86</v>
      </c>
      <c r="AW107" s="13" t="s">
        <v>37</v>
      </c>
      <c r="AX107" s="13" t="s">
        <v>76</v>
      </c>
      <c r="AY107" s="236" t="s">
        <v>126</v>
      </c>
    </row>
    <row r="108" s="13" customFormat="1">
      <c r="A108" s="13"/>
      <c r="B108" s="226"/>
      <c r="C108" s="227"/>
      <c r="D108" s="224" t="s">
        <v>222</v>
      </c>
      <c r="E108" s="228" t="s">
        <v>19</v>
      </c>
      <c r="F108" s="229" t="s">
        <v>291</v>
      </c>
      <c r="G108" s="227"/>
      <c r="H108" s="230">
        <v>40.5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222</v>
      </c>
      <c r="AU108" s="236" t="s">
        <v>86</v>
      </c>
      <c r="AV108" s="13" t="s">
        <v>86</v>
      </c>
      <c r="AW108" s="13" t="s">
        <v>37</v>
      </c>
      <c r="AX108" s="13" t="s">
        <v>76</v>
      </c>
      <c r="AY108" s="236" t="s">
        <v>126</v>
      </c>
    </row>
    <row r="109" s="13" customFormat="1">
      <c r="A109" s="13"/>
      <c r="B109" s="226"/>
      <c r="C109" s="227"/>
      <c r="D109" s="224" t="s">
        <v>222</v>
      </c>
      <c r="E109" s="228" t="s">
        <v>19</v>
      </c>
      <c r="F109" s="229" t="s">
        <v>292</v>
      </c>
      <c r="G109" s="227"/>
      <c r="H109" s="230">
        <v>143.40000000000001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222</v>
      </c>
      <c r="AU109" s="236" t="s">
        <v>86</v>
      </c>
      <c r="AV109" s="13" t="s">
        <v>86</v>
      </c>
      <c r="AW109" s="13" t="s">
        <v>37</v>
      </c>
      <c r="AX109" s="13" t="s">
        <v>76</v>
      </c>
      <c r="AY109" s="236" t="s">
        <v>126</v>
      </c>
    </row>
    <row r="110" s="15" customFormat="1">
      <c r="A110" s="15"/>
      <c r="B110" s="250"/>
      <c r="C110" s="251"/>
      <c r="D110" s="224" t="s">
        <v>222</v>
      </c>
      <c r="E110" s="252" t="s">
        <v>19</v>
      </c>
      <c r="F110" s="253" t="s">
        <v>276</v>
      </c>
      <c r="G110" s="251"/>
      <c r="H110" s="254">
        <v>2249.5799999999999</v>
      </c>
      <c r="I110" s="255"/>
      <c r="J110" s="251"/>
      <c r="K110" s="251"/>
      <c r="L110" s="256"/>
      <c r="M110" s="257"/>
      <c r="N110" s="258"/>
      <c r="O110" s="258"/>
      <c r="P110" s="258"/>
      <c r="Q110" s="258"/>
      <c r="R110" s="258"/>
      <c r="S110" s="258"/>
      <c r="T110" s="259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0" t="s">
        <v>222</v>
      </c>
      <c r="AU110" s="260" t="s">
        <v>86</v>
      </c>
      <c r="AV110" s="15" t="s">
        <v>151</v>
      </c>
      <c r="AW110" s="15" t="s">
        <v>37</v>
      </c>
      <c r="AX110" s="15" t="s">
        <v>84</v>
      </c>
      <c r="AY110" s="260" t="s">
        <v>126</v>
      </c>
    </row>
    <row r="111" s="2" customFormat="1" ht="37.8" customHeight="1">
      <c r="A111" s="40"/>
      <c r="B111" s="41"/>
      <c r="C111" s="206" t="s">
        <v>162</v>
      </c>
      <c r="D111" s="206" t="s">
        <v>129</v>
      </c>
      <c r="E111" s="207" t="s">
        <v>293</v>
      </c>
      <c r="F111" s="208" t="s">
        <v>294</v>
      </c>
      <c r="G111" s="209" t="s">
        <v>271</v>
      </c>
      <c r="H111" s="210">
        <v>2249.5799999999999</v>
      </c>
      <c r="I111" s="211"/>
      <c r="J111" s="212">
        <f>ROUND(I111*H111,2)</f>
        <v>0</v>
      </c>
      <c r="K111" s="208" t="s">
        <v>133</v>
      </c>
      <c r="L111" s="46"/>
      <c r="M111" s="213" t="s">
        <v>19</v>
      </c>
      <c r="N111" s="214" t="s">
        <v>47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151</v>
      </c>
      <c r="AT111" s="217" t="s">
        <v>129</v>
      </c>
      <c r="AU111" s="217" t="s">
        <v>86</v>
      </c>
      <c r="AY111" s="19" t="s">
        <v>126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84</v>
      </c>
      <c r="BK111" s="218">
        <f>ROUND(I111*H111,2)</f>
        <v>0</v>
      </c>
      <c r="BL111" s="19" t="s">
        <v>151</v>
      </c>
      <c r="BM111" s="217" t="s">
        <v>295</v>
      </c>
    </row>
    <row r="112" s="2" customFormat="1">
      <c r="A112" s="40"/>
      <c r="B112" s="41"/>
      <c r="C112" s="42"/>
      <c r="D112" s="219" t="s">
        <v>136</v>
      </c>
      <c r="E112" s="42"/>
      <c r="F112" s="220" t="s">
        <v>296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136</v>
      </c>
      <c r="AU112" s="19" t="s">
        <v>86</v>
      </c>
    </row>
    <row r="113" s="2" customFormat="1" ht="44.25" customHeight="1">
      <c r="A113" s="40"/>
      <c r="B113" s="41"/>
      <c r="C113" s="206" t="s">
        <v>170</v>
      </c>
      <c r="D113" s="206" t="s">
        <v>129</v>
      </c>
      <c r="E113" s="207" t="s">
        <v>297</v>
      </c>
      <c r="F113" s="208" t="s">
        <v>298</v>
      </c>
      <c r="G113" s="209" t="s">
        <v>299</v>
      </c>
      <c r="H113" s="210">
        <v>4049.2440000000001</v>
      </c>
      <c r="I113" s="211"/>
      <c r="J113" s="212">
        <f>ROUND(I113*H113,2)</f>
        <v>0</v>
      </c>
      <c r="K113" s="208" t="s">
        <v>133</v>
      </c>
      <c r="L113" s="46"/>
      <c r="M113" s="213" t="s">
        <v>19</v>
      </c>
      <c r="N113" s="214" t="s">
        <v>47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151</v>
      </c>
      <c r="AT113" s="217" t="s">
        <v>129</v>
      </c>
      <c r="AU113" s="217" t="s">
        <v>86</v>
      </c>
      <c r="AY113" s="19" t="s">
        <v>126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84</v>
      </c>
      <c r="BK113" s="218">
        <f>ROUND(I113*H113,2)</f>
        <v>0</v>
      </c>
      <c r="BL113" s="19" t="s">
        <v>151</v>
      </c>
      <c r="BM113" s="217" t="s">
        <v>300</v>
      </c>
    </row>
    <row r="114" s="2" customFormat="1">
      <c r="A114" s="40"/>
      <c r="B114" s="41"/>
      <c r="C114" s="42"/>
      <c r="D114" s="219" t="s">
        <v>136</v>
      </c>
      <c r="E114" s="42"/>
      <c r="F114" s="220" t="s">
        <v>301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136</v>
      </c>
      <c r="AU114" s="19" t="s">
        <v>86</v>
      </c>
    </row>
    <row r="115" s="13" customFormat="1">
      <c r="A115" s="13"/>
      <c r="B115" s="226"/>
      <c r="C115" s="227"/>
      <c r="D115" s="224" t="s">
        <v>222</v>
      </c>
      <c r="E115" s="227"/>
      <c r="F115" s="229" t="s">
        <v>302</v>
      </c>
      <c r="G115" s="227"/>
      <c r="H115" s="230">
        <v>4049.2440000000001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222</v>
      </c>
      <c r="AU115" s="236" t="s">
        <v>86</v>
      </c>
      <c r="AV115" s="13" t="s">
        <v>86</v>
      </c>
      <c r="AW115" s="13" t="s">
        <v>4</v>
      </c>
      <c r="AX115" s="13" t="s">
        <v>84</v>
      </c>
      <c r="AY115" s="236" t="s">
        <v>126</v>
      </c>
    </row>
    <row r="116" s="2" customFormat="1" ht="55.5" customHeight="1">
      <c r="A116" s="40"/>
      <c r="B116" s="41"/>
      <c r="C116" s="206" t="s">
        <v>176</v>
      </c>
      <c r="D116" s="206" t="s">
        <v>129</v>
      </c>
      <c r="E116" s="207" t="s">
        <v>303</v>
      </c>
      <c r="F116" s="208" t="s">
        <v>304</v>
      </c>
      <c r="G116" s="209" t="s">
        <v>271</v>
      </c>
      <c r="H116" s="210">
        <v>114</v>
      </c>
      <c r="I116" s="211"/>
      <c r="J116" s="212">
        <f>ROUND(I116*H116,2)</f>
        <v>0</v>
      </c>
      <c r="K116" s="208" t="s">
        <v>133</v>
      </c>
      <c r="L116" s="46"/>
      <c r="M116" s="213" t="s">
        <v>19</v>
      </c>
      <c r="N116" s="214" t="s">
        <v>47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151</v>
      </c>
      <c r="AT116" s="217" t="s">
        <v>129</v>
      </c>
      <c r="AU116" s="217" t="s">
        <v>86</v>
      </c>
      <c r="AY116" s="19" t="s">
        <v>126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84</v>
      </c>
      <c r="BK116" s="218">
        <f>ROUND(I116*H116,2)</f>
        <v>0</v>
      </c>
      <c r="BL116" s="19" t="s">
        <v>151</v>
      </c>
      <c r="BM116" s="217" t="s">
        <v>305</v>
      </c>
    </row>
    <row r="117" s="2" customFormat="1">
      <c r="A117" s="40"/>
      <c r="B117" s="41"/>
      <c r="C117" s="42"/>
      <c r="D117" s="219" t="s">
        <v>136</v>
      </c>
      <c r="E117" s="42"/>
      <c r="F117" s="220" t="s">
        <v>306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136</v>
      </c>
      <c r="AU117" s="19" t="s">
        <v>86</v>
      </c>
    </row>
    <row r="118" s="13" customFormat="1">
      <c r="A118" s="13"/>
      <c r="B118" s="226"/>
      <c r="C118" s="227"/>
      <c r="D118" s="224" t="s">
        <v>222</v>
      </c>
      <c r="E118" s="228" t="s">
        <v>19</v>
      </c>
      <c r="F118" s="229" t="s">
        <v>307</v>
      </c>
      <c r="G118" s="227"/>
      <c r="H118" s="230">
        <v>114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222</v>
      </c>
      <c r="AU118" s="236" t="s">
        <v>86</v>
      </c>
      <c r="AV118" s="13" t="s">
        <v>86</v>
      </c>
      <c r="AW118" s="13" t="s">
        <v>37</v>
      </c>
      <c r="AX118" s="13" t="s">
        <v>84</v>
      </c>
      <c r="AY118" s="236" t="s">
        <v>126</v>
      </c>
    </row>
    <row r="119" s="2" customFormat="1" ht="16.5" customHeight="1">
      <c r="A119" s="40"/>
      <c r="B119" s="41"/>
      <c r="C119" s="261" t="s">
        <v>182</v>
      </c>
      <c r="D119" s="261" t="s">
        <v>308</v>
      </c>
      <c r="E119" s="262" t="s">
        <v>309</v>
      </c>
      <c r="F119" s="263" t="s">
        <v>310</v>
      </c>
      <c r="G119" s="264" t="s">
        <v>299</v>
      </c>
      <c r="H119" s="265">
        <v>228</v>
      </c>
      <c r="I119" s="266"/>
      <c r="J119" s="267">
        <f>ROUND(I119*H119,2)</f>
        <v>0</v>
      </c>
      <c r="K119" s="263" t="s">
        <v>133</v>
      </c>
      <c r="L119" s="268"/>
      <c r="M119" s="269" t="s">
        <v>19</v>
      </c>
      <c r="N119" s="270" t="s">
        <v>47</v>
      </c>
      <c r="O119" s="86"/>
      <c r="P119" s="215">
        <f>O119*H119</f>
        <v>0</v>
      </c>
      <c r="Q119" s="215">
        <v>1</v>
      </c>
      <c r="R119" s="215">
        <f>Q119*H119</f>
        <v>228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176</v>
      </c>
      <c r="AT119" s="217" t="s">
        <v>308</v>
      </c>
      <c r="AU119" s="217" t="s">
        <v>86</v>
      </c>
      <c r="AY119" s="19" t="s">
        <v>126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84</v>
      </c>
      <c r="BK119" s="218">
        <f>ROUND(I119*H119,2)</f>
        <v>0</v>
      </c>
      <c r="BL119" s="19" t="s">
        <v>151</v>
      </c>
      <c r="BM119" s="217" t="s">
        <v>311</v>
      </c>
    </row>
    <row r="120" s="13" customFormat="1">
      <c r="A120" s="13"/>
      <c r="B120" s="226"/>
      <c r="C120" s="227"/>
      <c r="D120" s="224" t="s">
        <v>222</v>
      </c>
      <c r="E120" s="227"/>
      <c r="F120" s="229" t="s">
        <v>312</v>
      </c>
      <c r="G120" s="227"/>
      <c r="H120" s="230">
        <v>228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222</v>
      </c>
      <c r="AU120" s="236" t="s">
        <v>86</v>
      </c>
      <c r="AV120" s="13" t="s">
        <v>86</v>
      </c>
      <c r="AW120" s="13" t="s">
        <v>4</v>
      </c>
      <c r="AX120" s="13" t="s">
        <v>84</v>
      </c>
      <c r="AY120" s="236" t="s">
        <v>126</v>
      </c>
    </row>
    <row r="121" s="2" customFormat="1" ht="49.05" customHeight="1">
      <c r="A121" s="40"/>
      <c r="B121" s="41"/>
      <c r="C121" s="206" t="s">
        <v>188</v>
      </c>
      <c r="D121" s="206" t="s">
        <v>129</v>
      </c>
      <c r="E121" s="207" t="s">
        <v>313</v>
      </c>
      <c r="F121" s="208" t="s">
        <v>314</v>
      </c>
      <c r="G121" s="209" t="s">
        <v>271</v>
      </c>
      <c r="H121" s="210">
        <v>68.400000000000006</v>
      </c>
      <c r="I121" s="211"/>
      <c r="J121" s="212">
        <f>ROUND(I121*H121,2)</f>
        <v>0</v>
      </c>
      <c r="K121" s="208" t="s">
        <v>133</v>
      </c>
      <c r="L121" s="46"/>
      <c r="M121" s="213" t="s">
        <v>19</v>
      </c>
      <c r="N121" s="214" t="s">
        <v>47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151</v>
      </c>
      <c r="AT121" s="217" t="s">
        <v>129</v>
      </c>
      <c r="AU121" s="217" t="s">
        <v>86</v>
      </c>
      <c r="AY121" s="19" t="s">
        <v>126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84</v>
      </c>
      <c r="BK121" s="218">
        <f>ROUND(I121*H121,2)</f>
        <v>0</v>
      </c>
      <c r="BL121" s="19" t="s">
        <v>151</v>
      </c>
      <c r="BM121" s="217" t="s">
        <v>315</v>
      </c>
    </row>
    <row r="122" s="2" customFormat="1">
      <c r="A122" s="40"/>
      <c r="B122" s="41"/>
      <c r="C122" s="42"/>
      <c r="D122" s="219" t="s">
        <v>136</v>
      </c>
      <c r="E122" s="42"/>
      <c r="F122" s="220" t="s">
        <v>316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136</v>
      </c>
      <c r="AU122" s="19" t="s">
        <v>86</v>
      </c>
    </row>
    <row r="123" s="13" customFormat="1">
      <c r="A123" s="13"/>
      <c r="B123" s="226"/>
      <c r="C123" s="227"/>
      <c r="D123" s="224" t="s">
        <v>222</v>
      </c>
      <c r="E123" s="228" t="s">
        <v>19</v>
      </c>
      <c r="F123" s="229" t="s">
        <v>317</v>
      </c>
      <c r="G123" s="227"/>
      <c r="H123" s="230">
        <v>68.400000000000006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222</v>
      </c>
      <c r="AU123" s="236" t="s">
        <v>86</v>
      </c>
      <c r="AV123" s="13" t="s">
        <v>86</v>
      </c>
      <c r="AW123" s="13" t="s">
        <v>37</v>
      </c>
      <c r="AX123" s="13" t="s">
        <v>84</v>
      </c>
      <c r="AY123" s="236" t="s">
        <v>126</v>
      </c>
    </row>
    <row r="124" s="2" customFormat="1" ht="16.5" customHeight="1">
      <c r="A124" s="40"/>
      <c r="B124" s="41"/>
      <c r="C124" s="261" t="s">
        <v>196</v>
      </c>
      <c r="D124" s="261" t="s">
        <v>308</v>
      </c>
      <c r="E124" s="262" t="s">
        <v>318</v>
      </c>
      <c r="F124" s="263" t="s">
        <v>319</v>
      </c>
      <c r="G124" s="264" t="s">
        <v>299</v>
      </c>
      <c r="H124" s="265">
        <v>123.12000000000001</v>
      </c>
      <c r="I124" s="266"/>
      <c r="J124" s="267">
        <f>ROUND(I124*H124,2)</f>
        <v>0</v>
      </c>
      <c r="K124" s="263" t="s">
        <v>133</v>
      </c>
      <c r="L124" s="268"/>
      <c r="M124" s="269" t="s">
        <v>19</v>
      </c>
      <c r="N124" s="270" t="s">
        <v>47</v>
      </c>
      <c r="O124" s="86"/>
      <c r="P124" s="215">
        <f>O124*H124</f>
        <v>0</v>
      </c>
      <c r="Q124" s="215">
        <v>1</v>
      </c>
      <c r="R124" s="215">
        <f>Q124*H124</f>
        <v>123.12000000000001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176</v>
      </c>
      <c r="AT124" s="217" t="s">
        <v>308</v>
      </c>
      <c r="AU124" s="217" t="s">
        <v>86</v>
      </c>
      <c r="AY124" s="19" t="s">
        <v>126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84</v>
      </c>
      <c r="BK124" s="218">
        <f>ROUND(I124*H124,2)</f>
        <v>0</v>
      </c>
      <c r="BL124" s="19" t="s">
        <v>151</v>
      </c>
      <c r="BM124" s="217" t="s">
        <v>320</v>
      </c>
    </row>
    <row r="125" s="13" customFormat="1">
      <c r="A125" s="13"/>
      <c r="B125" s="226"/>
      <c r="C125" s="227"/>
      <c r="D125" s="224" t="s">
        <v>222</v>
      </c>
      <c r="E125" s="227"/>
      <c r="F125" s="229" t="s">
        <v>321</v>
      </c>
      <c r="G125" s="227"/>
      <c r="H125" s="230">
        <v>123.12000000000001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222</v>
      </c>
      <c r="AU125" s="236" t="s">
        <v>86</v>
      </c>
      <c r="AV125" s="13" t="s">
        <v>86</v>
      </c>
      <c r="AW125" s="13" t="s">
        <v>4</v>
      </c>
      <c r="AX125" s="13" t="s">
        <v>84</v>
      </c>
      <c r="AY125" s="236" t="s">
        <v>126</v>
      </c>
    </row>
    <row r="126" s="2" customFormat="1" ht="55.5" customHeight="1">
      <c r="A126" s="40"/>
      <c r="B126" s="41"/>
      <c r="C126" s="206" t="s">
        <v>8</v>
      </c>
      <c r="D126" s="206" t="s">
        <v>129</v>
      </c>
      <c r="E126" s="207" t="s">
        <v>322</v>
      </c>
      <c r="F126" s="208" t="s">
        <v>323</v>
      </c>
      <c r="G126" s="209" t="s">
        <v>271</v>
      </c>
      <c r="H126" s="210">
        <v>820.79999999999995</v>
      </c>
      <c r="I126" s="211"/>
      <c r="J126" s="212">
        <f>ROUND(I126*H126,2)</f>
        <v>0</v>
      </c>
      <c r="K126" s="208" t="s">
        <v>133</v>
      </c>
      <c r="L126" s="46"/>
      <c r="M126" s="213" t="s">
        <v>19</v>
      </c>
      <c r="N126" s="214" t="s">
        <v>47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151</v>
      </c>
      <c r="AT126" s="217" t="s">
        <v>129</v>
      </c>
      <c r="AU126" s="217" t="s">
        <v>86</v>
      </c>
      <c r="AY126" s="19" t="s">
        <v>126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84</v>
      </c>
      <c r="BK126" s="218">
        <f>ROUND(I126*H126,2)</f>
        <v>0</v>
      </c>
      <c r="BL126" s="19" t="s">
        <v>151</v>
      </c>
      <c r="BM126" s="217" t="s">
        <v>324</v>
      </c>
    </row>
    <row r="127" s="2" customFormat="1">
      <c r="A127" s="40"/>
      <c r="B127" s="41"/>
      <c r="C127" s="42"/>
      <c r="D127" s="219" t="s">
        <v>136</v>
      </c>
      <c r="E127" s="42"/>
      <c r="F127" s="220" t="s">
        <v>325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136</v>
      </c>
      <c r="AU127" s="19" t="s">
        <v>86</v>
      </c>
    </row>
    <row r="128" s="13" customFormat="1">
      <c r="A128" s="13"/>
      <c r="B128" s="226"/>
      <c r="C128" s="227"/>
      <c r="D128" s="224" t="s">
        <v>222</v>
      </c>
      <c r="E128" s="228" t="s">
        <v>19</v>
      </c>
      <c r="F128" s="229" t="s">
        <v>326</v>
      </c>
      <c r="G128" s="227"/>
      <c r="H128" s="230">
        <v>820.79999999999995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222</v>
      </c>
      <c r="AU128" s="236" t="s">
        <v>86</v>
      </c>
      <c r="AV128" s="13" t="s">
        <v>86</v>
      </c>
      <c r="AW128" s="13" t="s">
        <v>37</v>
      </c>
      <c r="AX128" s="13" t="s">
        <v>84</v>
      </c>
      <c r="AY128" s="236" t="s">
        <v>126</v>
      </c>
    </row>
    <row r="129" s="2" customFormat="1" ht="16.5" customHeight="1">
      <c r="A129" s="40"/>
      <c r="B129" s="41"/>
      <c r="C129" s="261" t="s">
        <v>209</v>
      </c>
      <c r="D129" s="261" t="s">
        <v>308</v>
      </c>
      <c r="E129" s="262" t="s">
        <v>327</v>
      </c>
      <c r="F129" s="263" t="s">
        <v>328</v>
      </c>
      <c r="G129" s="264" t="s">
        <v>299</v>
      </c>
      <c r="H129" s="265">
        <v>1641.5999999999999</v>
      </c>
      <c r="I129" s="266"/>
      <c r="J129" s="267">
        <f>ROUND(I129*H129,2)</f>
        <v>0</v>
      </c>
      <c r="K129" s="263" t="s">
        <v>133</v>
      </c>
      <c r="L129" s="268"/>
      <c r="M129" s="269" t="s">
        <v>19</v>
      </c>
      <c r="N129" s="270" t="s">
        <v>47</v>
      </c>
      <c r="O129" s="86"/>
      <c r="P129" s="215">
        <f>O129*H129</f>
        <v>0</v>
      </c>
      <c r="Q129" s="215">
        <v>1</v>
      </c>
      <c r="R129" s="215">
        <f>Q129*H129</f>
        <v>1641.5999999999999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176</v>
      </c>
      <c r="AT129" s="217" t="s">
        <v>308</v>
      </c>
      <c r="AU129" s="217" t="s">
        <v>86</v>
      </c>
      <c r="AY129" s="19" t="s">
        <v>126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84</v>
      </c>
      <c r="BK129" s="218">
        <f>ROUND(I129*H129,2)</f>
        <v>0</v>
      </c>
      <c r="BL129" s="19" t="s">
        <v>151</v>
      </c>
      <c r="BM129" s="217" t="s">
        <v>329</v>
      </c>
    </row>
    <row r="130" s="13" customFormat="1">
      <c r="A130" s="13"/>
      <c r="B130" s="226"/>
      <c r="C130" s="227"/>
      <c r="D130" s="224" t="s">
        <v>222</v>
      </c>
      <c r="E130" s="227"/>
      <c r="F130" s="229" t="s">
        <v>330</v>
      </c>
      <c r="G130" s="227"/>
      <c r="H130" s="230">
        <v>1641.5999999999999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222</v>
      </c>
      <c r="AU130" s="236" t="s">
        <v>86</v>
      </c>
      <c r="AV130" s="13" t="s">
        <v>86</v>
      </c>
      <c r="AW130" s="13" t="s">
        <v>4</v>
      </c>
      <c r="AX130" s="13" t="s">
        <v>84</v>
      </c>
      <c r="AY130" s="236" t="s">
        <v>126</v>
      </c>
    </row>
    <row r="131" s="2" customFormat="1" ht="44.25" customHeight="1">
      <c r="A131" s="40"/>
      <c r="B131" s="41"/>
      <c r="C131" s="206" t="s">
        <v>217</v>
      </c>
      <c r="D131" s="206" t="s">
        <v>129</v>
      </c>
      <c r="E131" s="207" t="s">
        <v>331</v>
      </c>
      <c r="F131" s="208" t="s">
        <v>332</v>
      </c>
      <c r="G131" s="209" t="s">
        <v>271</v>
      </c>
      <c r="H131" s="210">
        <v>215.09999999999999</v>
      </c>
      <c r="I131" s="211"/>
      <c r="J131" s="212">
        <f>ROUND(I131*H131,2)</f>
        <v>0</v>
      </c>
      <c r="K131" s="208" t="s">
        <v>133</v>
      </c>
      <c r="L131" s="46"/>
      <c r="M131" s="213" t="s">
        <v>19</v>
      </c>
      <c r="N131" s="214" t="s">
        <v>47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151</v>
      </c>
      <c r="AT131" s="217" t="s">
        <v>129</v>
      </c>
      <c r="AU131" s="217" t="s">
        <v>86</v>
      </c>
      <c r="AY131" s="19" t="s">
        <v>126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84</v>
      </c>
      <c r="BK131" s="218">
        <f>ROUND(I131*H131,2)</f>
        <v>0</v>
      </c>
      <c r="BL131" s="19" t="s">
        <v>151</v>
      </c>
      <c r="BM131" s="217" t="s">
        <v>333</v>
      </c>
    </row>
    <row r="132" s="2" customFormat="1">
      <c r="A132" s="40"/>
      <c r="B132" s="41"/>
      <c r="C132" s="42"/>
      <c r="D132" s="219" t="s">
        <v>136</v>
      </c>
      <c r="E132" s="42"/>
      <c r="F132" s="220" t="s">
        <v>334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136</v>
      </c>
      <c r="AU132" s="19" t="s">
        <v>86</v>
      </c>
    </row>
    <row r="133" s="13" customFormat="1">
      <c r="A133" s="13"/>
      <c r="B133" s="226"/>
      <c r="C133" s="227"/>
      <c r="D133" s="224" t="s">
        <v>222</v>
      </c>
      <c r="E133" s="228" t="s">
        <v>19</v>
      </c>
      <c r="F133" s="229" t="s">
        <v>335</v>
      </c>
      <c r="G133" s="227"/>
      <c r="H133" s="230">
        <v>215.09999999999999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222</v>
      </c>
      <c r="AU133" s="236" t="s">
        <v>86</v>
      </c>
      <c r="AV133" s="13" t="s">
        <v>86</v>
      </c>
      <c r="AW133" s="13" t="s">
        <v>37</v>
      </c>
      <c r="AX133" s="13" t="s">
        <v>84</v>
      </c>
      <c r="AY133" s="236" t="s">
        <v>126</v>
      </c>
    </row>
    <row r="134" s="2" customFormat="1" ht="44.25" customHeight="1">
      <c r="A134" s="40"/>
      <c r="B134" s="41"/>
      <c r="C134" s="206" t="s">
        <v>224</v>
      </c>
      <c r="D134" s="206" t="s">
        <v>129</v>
      </c>
      <c r="E134" s="207" t="s">
        <v>336</v>
      </c>
      <c r="F134" s="208" t="s">
        <v>337</v>
      </c>
      <c r="G134" s="209" t="s">
        <v>271</v>
      </c>
      <c r="H134" s="210">
        <v>51.299999999999997</v>
      </c>
      <c r="I134" s="211"/>
      <c r="J134" s="212">
        <f>ROUND(I134*H134,2)</f>
        <v>0</v>
      </c>
      <c r="K134" s="208" t="s">
        <v>133</v>
      </c>
      <c r="L134" s="46"/>
      <c r="M134" s="213" t="s">
        <v>19</v>
      </c>
      <c r="N134" s="214" t="s">
        <v>47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151</v>
      </c>
      <c r="AT134" s="217" t="s">
        <v>129</v>
      </c>
      <c r="AU134" s="217" t="s">
        <v>86</v>
      </c>
      <c r="AY134" s="19" t="s">
        <v>126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84</v>
      </c>
      <c r="BK134" s="218">
        <f>ROUND(I134*H134,2)</f>
        <v>0</v>
      </c>
      <c r="BL134" s="19" t="s">
        <v>151</v>
      </c>
      <c r="BM134" s="217" t="s">
        <v>338</v>
      </c>
    </row>
    <row r="135" s="2" customFormat="1">
      <c r="A135" s="40"/>
      <c r="B135" s="41"/>
      <c r="C135" s="42"/>
      <c r="D135" s="219" t="s">
        <v>136</v>
      </c>
      <c r="E135" s="42"/>
      <c r="F135" s="220" t="s">
        <v>339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136</v>
      </c>
      <c r="AU135" s="19" t="s">
        <v>86</v>
      </c>
    </row>
    <row r="136" s="14" customFormat="1">
      <c r="A136" s="14"/>
      <c r="B136" s="240"/>
      <c r="C136" s="241"/>
      <c r="D136" s="224" t="s">
        <v>222</v>
      </c>
      <c r="E136" s="242" t="s">
        <v>19</v>
      </c>
      <c r="F136" s="243" t="s">
        <v>340</v>
      </c>
      <c r="G136" s="241"/>
      <c r="H136" s="242" t="s">
        <v>19</v>
      </c>
      <c r="I136" s="244"/>
      <c r="J136" s="241"/>
      <c r="K136" s="241"/>
      <c r="L136" s="245"/>
      <c r="M136" s="246"/>
      <c r="N136" s="247"/>
      <c r="O136" s="247"/>
      <c r="P136" s="247"/>
      <c r="Q136" s="247"/>
      <c r="R136" s="247"/>
      <c r="S136" s="247"/>
      <c r="T136" s="24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9" t="s">
        <v>222</v>
      </c>
      <c r="AU136" s="249" t="s">
        <v>86</v>
      </c>
      <c r="AV136" s="14" t="s">
        <v>84</v>
      </c>
      <c r="AW136" s="14" t="s">
        <v>37</v>
      </c>
      <c r="AX136" s="14" t="s">
        <v>76</v>
      </c>
      <c r="AY136" s="249" t="s">
        <v>126</v>
      </c>
    </row>
    <row r="137" s="13" customFormat="1">
      <c r="A137" s="13"/>
      <c r="B137" s="226"/>
      <c r="C137" s="227"/>
      <c r="D137" s="224" t="s">
        <v>222</v>
      </c>
      <c r="E137" s="228" t="s">
        <v>19</v>
      </c>
      <c r="F137" s="229" t="s">
        <v>341</v>
      </c>
      <c r="G137" s="227"/>
      <c r="H137" s="230">
        <v>10.800000000000001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222</v>
      </c>
      <c r="AU137" s="236" t="s">
        <v>86</v>
      </c>
      <c r="AV137" s="13" t="s">
        <v>86</v>
      </c>
      <c r="AW137" s="13" t="s">
        <v>37</v>
      </c>
      <c r="AX137" s="13" t="s">
        <v>76</v>
      </c>
      <c r="AY137" s="236" t="s">
        <v>126</v>
      </c>
    </row>
    <row r="138" s="13" customFormat="1">
      <c r="A138" s="13"/>
      <c r="B138" s="226"/>
      <c r="C138" s="227"/>
      <c r="D138" s="224" t="s">
        <v>222</v>
      </c>
      <c r="E138" s="228" t="s">
        <v>19</v>
      </c>
      <c r="F138" s="229" t="s">
        <v>342</v>
      </c>
      <c r="G138" s="227"/>
      <c r="H138" s="230">
        <v>40.5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222</v>
      </c>
      <c r="AU138" s="236" t="s">
        <v>86</v>
      </c>
      <c r="AV138" s="13" t="s">
        <v>86</v>
      </c>
      <c r="AW138" s="13" t="s">
        <v>37</v>
      </c>
      <c r="AX138" s="13" t="s">
        <v>76</v>
      </c>
      <c r="AY138" s="236" t="s">
        <v>126</v>
      </c>
    </row>
    <row r="139" s="15" customFormat="1">
      <c r="A139" s="15"/>
      <c r="B139" s="250"/>
      <c r="C139" s="251"/>
      <c r="D139" s="224" t="s">
        <v>222</v>
      </c>
      <c r="E139" s="252" t="s">
        <v>19</v>
      </c>
      <c r="F139" s="253" t="s">
        <v>276</v>
      </c>
      <c r="G139" s="251"/>
      <c r="H139" s="254">
        <v>51.299999999999997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0" t="s">
        <v>222</v>
      </c>
      <c r="AU139" s="260" t="s">
        <v>86</v>
      </c>
      <c r="AV139" s="15" t="s">
        <v>151</v>
      </c>
      <c r="AW139" s="15" t="s">
        <v>37</v>
      </c>
      <c r="AX139" s="15" t="s">
        <v>84</v>
      </c>
      <c r="AY139" s="260" t="s">
        <v>126</v>
      </c>
    </row>
    <row r="140" s="2" customFormat="1" ht="16.5" customHeight="1">
      <c r="A140" s="40"/>
      <c r="B140" s="41"/>
      <c r="C140" s="261" t="s">
        <v>229</v>
      </c>
      <c r="D140" s="261" t="s">
        <v>308</v>
      </c>
      <c r="E140" s="262" t="s">
        <v>343</v>
      </c>
      <c r="F140" s="263" t="s">
        <v>344</v>
      </c>
      <c r="G140" s="264" t="s">
        <v>299</v>
      </c>
      <c r="H140" s="265">
        <v>81</v>
      </c>
      <c r="I140" s="266"/>
      <c r="J140" s="267">
        <f>ROUND(I140*H140,2)</f>
        <v>0</v>
      </c>
      <c r="K140" s="263" t="s">
        <v>133</v>
      </c>
      <c r="L140" s="268"/>
      <c r="M140" s="269" t="s">
        <v>19</v>
      </c>
      <c r="N140" s="270" t="s">
        <v>47</v>
      </c>
      <c r="O140" s="86"/>
      <c r="P140" s="215">
        <f>O140*H140</f>
        <v>0</v>
      </c>
      <c r="Q140" s="215">
        <v>1</v>
      </c>
      <c r="R140" s="215">
        <f>Q140*H140</f>
        <v>81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176</v>
      </c>
      <c r="AT140" s="217" t="s">
        <v>308</v>
      </c>
      <c r="AU140" s="217" t="s">
        <v>86</v>
      </c>
      <c r="AY140" s="19" t="s">
        <v>126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84</v>
      </c>
      <c r="BK140" s="218">
        <f>ROUND(I140*H140,2)</f>
        <v>0</v>
      </c>
      <c r="BL140" s="19" t="s">
        <v>151</v>
      </c>
      <c r="BM140" s="217" t="s">
        <v>345</v>
      </c>
    </row>
    <row r="141" s="13" customFormat="1">
      <c r="A141" s="13"/>
      <c r="B141" s="226"/>
      <c r="C141" s="227"/>
      <c r="D141" s="224" t="s">
        <v>222</v>
      </c>
      <c r="E141" s="228" t="s">
        <v>19</v>
      </c>
      <c r="F141" s="229" t="s">
        <v>346</v>
      </c>
      <c r="G141" s="227"/>
      <c r="H141" s="230">
        <v>40.5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222</v>
      </c>
      <c r="AU141" s="236" t="s">
        <v>86</v>
      </c>
      <c r="AV141" s="13" t="s">
        <v>86</v>
      </c>
      <c r="AW141" s="13" t="s">
        <v>37</v>
      </c>
      <c r="AX141" s="13" t="s">
        <v>84</v>
      </c>
      <c r="AY141" s="236" t="s">
        <v>126</v>
      </c>
    </row>
    <row r="142" s="13" customFormat="1">
      <c r="A142" s="13"/>
      <c r="B142" s="226"/>
      <c r="C142" s="227"/>
      <c r="D142" s="224" t="s">
        <v>222</v>
      </c>
      <c r="E142" s="227"/>
      <c r="F142" s="229" t="s">
        <v>347</v>
      </c>
      <c r="G142" s="227"/>
      <c r="H142" s="230">
        <v>81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222</v>
      </c>
      <c r="AU142" s="236" t="s">
        <v>86</v>
      </c>
      <c r="AV142" s="13" t="s">
        <v>86</v>
      </c>
      <c r="AW142" s="13" t="s">
        <v>4</v>
      </c>
      <c r="AX142" s="13" t="s">
        <v>84</v>
      </c>
      <c r="AY142" s="236" t="s">
        <v>126</v>
      </c>
    </row>
    <row r="143" s="2" customFormat="1" ht="24.15" customHeight="1">
      <c r="A143" s="40"/>
      <c r="B143" s="41"/>
      <c r="C143" s="206" t="s">
        <v>234</v>
      </c>
      <c r="D143" s="206" t="s">
        <v>129</v>
      </c>
      <c r="E143" s="207" t="s">
        <v>348</v>
      </c>
      <c r="F143" s="208" t="s">
        <v>349</v>
      </c>
      <c r="G143" s="209" t="s">
        <v>265</v>
      </c>
      <c r="H143" s="210">
        <v>6840</v>
      </c>
      <c r="I143" s="211"/>
      <c r="J143" s="212">
        <f>ROUND(I143*H143,2)</f>
        <v>0</v>
      </c>
      <c r="K143" s="208" t="s">
        <v>133</v>
      </c>
      <c r="L143" s="46"/>
      <c r="M143" s="213" t="s">
        <v>19</v>
      </c>
      <c r="N143" s="214" t="s">
        <v>47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151</v>
      </c>
      <c r="AT143" s="217" t="s">
        <v>129</v>
      </c>
      <c r="AU143" s="217" t="s">
        <v>86</v>
      </c>
      <c r="AY143" s="19" t="s">
        <v>126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84</v>
      </c>
      <c r="BK143" s="218">
        <f>ROUND(I143*H143,2)</f>
        <v>0</v>
      </c>
      <c r="BL143" s="19" t="s">
        <v>151</v>
      </c>
      <c r="BM143" s="217" t="s">
        <v>350</v>
      </c>
    </row>
    <row r="144" s="2" customFormat="1">
      <c r="A144" s="40"/>
      <c r="B144" s="41"/>
      <c r="C144" s="42"/>
      <c r="D144" s="219" t="s">
        <v>136</v>
      </c>
      <c r="E144" s="42"/>
      <c r="F144" s="220" t="s">
        <v>351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136</v>
      </c>
      <c r="AU144" s="19" t="s">
        <v>86</v>
      </c>
    </row>
    <row r="145" s="13" customFormat="1">
      <c r="A145" s="13"/>
      <c r="B145" s="226"/>
      <c r="C145" s="227"/>
      <c r="D145" s="224" t="s">
        <v>222</v>
      </c>
      <c r="E145" s="228" t="s">
        <v>19</v>
      </c>
      <c r="F145" s="229" t="s">
        <v>352</v>
      </c>
      <c r="G145" s="227"/>
      <c r="H145" s="230">
        <v>6840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222</v>
      </c>
      <c r="AU145" s="236" t="s">
        <v>86</v>
      </c>
      <c r="AV145" s="13" t="s">
        <v>86</v>
      </c>
      <c r="AW145" s="13" t="s">
        <v>37</v>
      </c>
      <c r="AX145" s="13" t="s">
        <v>84</v>
      </c>
      <c r="AY145" s="236" t="s">
        <v>126</v>
      </c>
    </row>
    <row r="146" s="2" customFormat="1" ht="37.8" customHeight="1">
      <c r="A146" s="40"/>
      <c r="B146" s="41"/>
      <c r="C146" s="206" t="s">
        <v>353</v>
      </c>
      <c r="D146" s="206" t="s">
        <v>129</v>
      </c>
      <c r="E146" s="207" t="s">
        <v>354</v>
      </c>
      <c r="F146" s="208" t="s">
        <v>355</v>
      </c>
      <c r="G146" s="209" t="s">
        <v>265</v>
      </c>
      <c r="H146" s="210">
        <v>1160</v>
      </c>
      <c r="I146" s="211"/>
      <c r="J146" s="212">
        <f>ROUND(I146*H146,2)</f>
        <v>0</v>
      </c>
      <c r="K146" s="208" t="s">
        <v>133</v>
      </c>
      <c r="L146" s="46"/>
      <c r="M146" s="213" t="s">
        <v>19</v>
      </c>
      <c r="N146" s="214" t="s">
        <v>47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151</v>
      </c>
      <c r="AT146" s="217" t="s">
        <v>129</v>
      </c>
      <c r="AU146" s="217" t="s">
        <v>86</v>
      </c>
      <c r="AY146" s="19" t="s">
        <v>126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84</v>
      </c>
      <c r="BK146" s="218">
        <f>ROUND(I146*H146,2)</f>
        <v>0</v>
      </c>
      <c r="BL146" s="19" t="s">
        <v>151</v>
      </c>
      <c r="BM146" s="217" t="s">
        <v>356</v>
      </c>
    </row>
    <row r="147" s="2" customFormat="1">
      <c r="A147" s="40"/>
      <c r="B147" s="41"/>
      <c r="C147" s="42"/>
      <c r="D147" s="219" t="s">
        <v>136</v>
      </c>
      <c r="E147" s="42"/>
      <c r="F147" s="220" t="s">
        <v>357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136</v>
      </c>
      <c r="AU147" s="19" t="s">
        <v>86</v>
      </c>
    </row>
    <row r="148" s="2" customFormat="1" ht="16.5" customHeight="1">
      <c r="A148" s="40"/>
      <c r="B148" s="41"/>
      <c r="C148" s="261" t="s">
        <v>358</v>
      </c>
      <c r="D148" s="261" t="s">
        <v>308</v>
      </c>
      <c r="E148" s="262" t="s">
        <v>359</v>
      </c>
      <c r="F148" s="263" t="s">
        <v>360</v>
      </c>
      <c r="G148" s="264" t="s">
        <v>361</v>
      </c>
      <c r="H148" s="265">
        <v>23.199999999999999</v>
      </c>
      <c r="I148" s="266"/>
      <c r="J148" s="267">
        <f>ROUND(I148*H148,2)</f>
        <v>0</v>
      </c>
      <c r="K148" s="263" t="s">
        <v>133</v>
      </c>
      <c r="L148" s="268"/>
      <c r="M148" s="269" t="s">
        <v>19</v>
      </c>
      <c r="N148" s="270" t="s">
        <v>47</v>
      </c>
      <c r="O148" s="86"/>
      <c r="P148" s="215">
        <f>O148*H148</f>
        <v>0</v>
      </c>
      <c r="Q148" s="215">
        <v>0.001</v>
      </c>
      <c r="R148" s="215">
        <f>Q148*H148</f>
        <v>0.023199999999999998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176</v>
      </c>
      <c r="AT148" s="217" t="s">
        <v>308</v>
      </c>
      <c r="AU148" s="217" t="s">
        <v>86</v>
      </c>
      <c r="AY148" s="19" t="s">
        <v>126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84</v>
      </c>
      <c r="BK148" s="218">
        <f>ROUND(I148*H148,2)</f>
        <v>0</v>
      </c>
      <c r="BL148" s="19" t="s">
        <v>151</v>
      </c>
      <c r="BM148" s="217" t="s">
        <v>362</v>
      </c>
    </row>
    <row r="149" s="13" customFormat="1">
      <c r="A149" s="13"/>
      <c r="B149" s="226"/>
      <c r="C149" s="227"/>
      <c r="D149" s="224" t="s">
        <v>222</v>
      </c>
      <c r="E149" s="227"/>
      <c r="F149" s="229" t="s">
        <v>363</v>
      </c>
      <c r="G149" s="227"/>
      <c r="H149" s="230">
        <v>23.199999999999999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222</v>
      </c>
      <c r="AU149" s="236" t="s">
        <v>86</v>
      </c>
      <c r="AV149" s="13" t="s">
        <v>86</v>
      </c>
      <c r="AW149" s="13" t="s">
        <v>4</v>
      </c>
      <c r="AX149" s="13" t="s">
        <v>84</v>
      </c>
      <c r="AY149" s="236" t="s">
        <v>126</v>
      </c>
    </row>
    <row r="150" s="2" customFormat="1" ht="24.15" customHeight="1">
      <c r="A150" s="40"/>
      <c r="B150" s="41"/>
      <c r="C150" s="206" t="s">
        <v>364</v>
      </c>
      <c r="D150" s="206" t="s">
        <v>129</v>
      </c>
      <c r="E150" s="207" t="s">
        <v>365</v>
      </c>
      <c r="F150" s="208" t="s">
        <v>366</v>
      </c>
      <c r="G150" s="209" t="s">
        <v>265</v>
      </c>
      <c r="H150" s="210">
        <v>360</v>
      </c>
      <c r="I150" s="211"/>
      <c r="J150" s="212">
        <f>ROUND(I150*H150,2)</f>
        <v>0</v>
      </c>
      <c r="K150" s="208" t="s">
        <v>133</v>
      </c>
      <c r="L150" s="46"/>
      <c r="M150" s="213" t="s">
        <v>19</v>
      </c>
      <c r="N150" s="214" t="s">
        <v>47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151</v>
      </c>
      <c r="AT150" s="217" t="s">
        <v>129</v>
      </c>
      <c r="AU150" s="217" t="s">
        <v>86</v>
      </c>
      <c r="AY150" s="19" t="s">
        <v>126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84</v>
      </c>
      <c r="BK150" s="218">
        <f>ROUND(I150*H150,2)</f>
        <v>0</v>
      </c>
      <c r="BL150" s="19" t="s">
        <v>151</v>
      </c>
      <c r="BM150" s="217" t="s">
        <v>367</v>
      </c>
    </row>
    <row r="151" s="2" customFormat="1">
      <c r="A151" s="40"/>
      <c r="B151" s="41"/>
      <c r="C151" s="42"/>
      <c r="D151" s="219" t="s">
        <v>136</v>
      </c>
      <c r="E151" s="42"/>
      <c r="F151" s="220" t="s">
        <v>368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136</v>
      </c>
      <c r="AU151" s="19" t="s">
        <v>86</v>
      </c>
    </row>
    <row r="152" s="13" customFormat="1">
      <c r="A152" s="13"/>
      <c r="B152" s="226"/>
      <c r="C152" s="227"/>
      <c r="D152" s="224" t="s">
        <v>222</v>
      </c>
      <c r="E152" s="228" t="s">
        <v>19</v>
      </c>
      <c r="F152" s="229" t="s">
        <v>369</v>
      </c>
      <c r="G152" s="227"/>
      <c r="H152" s="230">
        <v>360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222</v>
      </c>
      <c r="AU152" s="236" t="s">
        <v>86</v>
      </c>
      <c r="AV152" s="13" t="s">
        <v>86</v>
      </c>
      <c r="AW152" s="13" t="s">
        <v>37</v>
      </c>
      <c r="AX152" s="13" t="s">
        <v>84</v>
      </c>
      <c r="AY152" s="236" t="s">
        <v>126</v>
      </c>
    </row>
    <row r="153" s="2" customFormat="1" ht="16.5" customHeight="1">
      <c r="A153" s="40"/>
      <c r="B153" s="41"/>
      <c r="C153" s="261" t="s">
        <v>7</v>
      </c>
      <c r="D153" s="261" t="s">
        <v>308</v>
      </c>
      <c r="E153" s="262" t="s">
        <v>370</v>
      </c>
      <c r="F153" s="263" t="s">
        <v>371</v>
      </c>
      <c r="G153" s="264" t="s">
        <v>265</v>
      </c>
      <c r="H153" s="265">
        <v>396</v>
      </c>
      <c r="I153" s="266"/>
      <c r="J153" s="267">
        <f>ROUND(I153*H153,2)</f>
        <v>0</v>
      </c>
      <c r="K153" s="263" t="s">
        <v>133</v>
      </c>
      <c r="L153" s="268"/>
      <c r="M153" s="269" t="s">
        <v>19</v>
      </c>
      <c r="N153" s="270" t="s">
        <v>47</v>
      </c>
      <c r="O153" s="86"/>
      <c r="P153" s="215">
        <f>O153*H153</f>
        <v>0</v>
      </c>
      <c r="Q153" s="215">
        <v>0.00069999999999999999</v>
      </c>
      <c r="R153" s="215">
        <f>Q153*H153</f>
        <v>0.2772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176</v>
      </c>
      <c r="AT153" s="217" t="s">
        <v>308</v>
      </c>
      <c r="AU153" s="217" t="s">
        <v>86</v>
      </c>
      <c r="AY153" s="19" t="s">
        <v>126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84</v>
      </c>
      <c r="BK153" s="218">
        <f>ROUND(I153*H153,2)</f>
        <v>0</v>
      </c>
      <c r="BL153" s="19" t="s">
        <v>151</v>
      </c>
      <c r="BM153" s="217" t="s">
        <v>372</v>
      </c>
    </row>
    <row r="154" s="13" customFormat="1">
      <c r="A154" s="13"/>
      <c r="B154" s="226"/>
      <c r="C154" s="227"/>
      <c r="D154" s="224" t="s">
        <v>222</v>
      </c>
      <c r="E154" s="227"/>
      <c r="F154" s="229" t="s">
        <v>373</v>
      </c>
      <c r="G154" s="227"/>
      <c r="H154" s="230">
        <v>396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222</v>
      </c>
      <c r="AU154" s="236" t="s">
        <v>86</v>
      </c>
      <c r="AV154" s="13" t="s">
        <v>86</v>
      </c>
      <c r="AW154" s="13" t="s">
        <v>4</v>
      </c>
      <c r="AX154" s="13" t="s">
        <v>84</v>
      </c>
      <c r="AY154" s="236" t="s">
        <v>126</v>
      </c>
    </row>
    <row r="155" s="12" customFormat="1" ht="22.8" customHeight="1">
      <c r="A155" s="12"/>
      <c r="B155" s="190"/>
      <c r="C155" s="191"/>
      <c r="D155" s="192" t="s">
        <v>75</v>
      </c>
      <c r="E155" s="204" t="s">
        <v>86</v>
      </c>
      <c r="F155" s="204" t="s">
        <v>374</v>
      </c>
      <c r="G155" s="191"/>
      <c r="H155" s="191"/>
      <c r="I155" s="194"/>
      <c r="J155" s="205">
        <f>BK155</f>
        <v>0</v>
      </c>
      <c r="K155" s="191"/>
      <c r="L155" s="196"/>
      <c r="M155" s="197"/>
      <c r="N155" s="198"/>
      <c r="O155" s="198"/>
      <c r="P155" s="199">
        <f>SUM(P156:P164)</f>
        <v>0</v>
      </c>
      <c r="Q155" s="198"/>
      <c r="R155" s="199">
        <f>SUM(R156:R164)</f>
        <v>157.38509189999999</v>
      </c>
      <c r="S155" s="198"/>
      <c r="T155" s="200">
        <f>SUM(T156:T164)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1" t="s">
        <v>84</v>
      </c>
      <c r="AT155" s="202" t="s">
        <v>75</v>
      </c>
      <c r="AU155" s="202" t="s">
        <v>84</v>
      </c>
      <c r="AY155" s="201" t="s">
        <v>126</v>
      </c>
      <c r="BK155" s="203">
        <f>SUM(BK156:BK164)</f>
        <v>0</v>
      </c>
    </row>
    <row r="156" s="2" customFormat="1" ht="55.5" customHeight="1">
      <c r="A156" s="40"/>
      <c r="B156" s="41"/>
      <c r="C156" s="206" t="s">
        <v>375</v>
      </c>
      <c r="D156" s="206" t="s">
        <v>129</v>
      </c>
      <c r="E156" s="207" t="s">
        <v>376</v>
      </c>
      <c r="F156" s="208" t="s">
        <v>377</v>
      </c>
      <c r="G156" s="209" t="s">
        <v>265</v>
      </c>
      <c r="H156" s="210">
        <v>1434</v>
      </c>
      <c r="I156" s="211"/>
      <c r="J156" s="212">
        <f>ROUND(I156*H156,2)</f>
        <v>0</v>
      </c>
      <c r="K156" s="208" t="s">
        <v>133</v>
      </c>
      <c r="L156" s="46"/>
      <c r="M156" s="213" t="s">
        <v>19</v>
      </c>
      <c r="N156" s="214" t="s">
        <v>47</v>
      </c>
      <c r="O156" s="86"/>
      <c r="P156" s="215">
        <f>O156*H156</f>
        <v>0</v>
      </c>
      <c r="Q156" s="215">
        <v>0.00031</v>
      </c>
      <c r="R156" s="215">
        <f>Q156*H156</f>
        <v>0.44453999999999999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151</v>
      </c>
      <c r="AT156" s="217" t="s">
        <v>129</v>
      </c>
      <c r="AU156" s="217" t="s">
        <v>86</v>
      </c>
      <c r="AY156" s="19" t="s">
        <v>126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84</v>
      </c>
      <c r="BK156" s="218">
        <f>ROUND(I156*H156,2)</f>
        <v>0</v>
      </c>
      <c r="BL156" s="19" t="s">
        <v>151</v>
      </c>
      <c r="BM156" s="217" t="s">
        <v>378</v>
      </c>
    </row>
    <row r="157" s="2" customFormat="1">
      <c r="A157" s="40"/>
      <c r="B157" s="41"/>
      <c r="C157" s="42"/>
      <c r="D157" s="219" t="s">
        <v>136</v>
      </c>
      <c r="E157" s="42"/>
      <c r="F157" s="220" t="s">
        <v>379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136</v>
      </c>
      <c r="AU157" s="19" t="s">
        <v>86</v>
      </c>
    </row>
    <row r="158" s="13" customFormat="1">
      <c r="A158" s="13"/>
      <c r="B158" s="226"/>
      <c r="C158" s="227"/>
      <c r="D158" s="224" t="s">
        <v>222</v>
      </c>
      <c r="E158" s="228" t="s">
        <v>19</v>
      </c>
      <c r="F158" s="229" t="s">
        <v>380</v>
      </c>
      <c r="G158" s="227"/>
      <c r="H158" s="230">
        <v>1434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222</v>
      </c>
      <c r="AU158" s="236" t="s">
        <v>86</v>
      </c>
      <c r="AV158" s="13" t="s">
        <v>86</v>
      </c>
      <c r="AW158" s="13" t="s">
        <v>37</v>
      </c>
      <c r="AX158" s="13" t="s">
        <v>84</v>
      </c>
      <c r="AY158" s="236" t="s">
        <v>126</v>
      </c>
    </row>
    <row r="159" s="2" customFormat="1" ht="24.15" customHeight="1">
      <c r="A159" s="40"/>
      <c r="B159" s="41"/>
      <c r="C159" s="261" t="s">
        <v>381</v>
      </c>
      <c r="D159" s="261" t="s">
        <v>308</v>
      </c>
      <c r="E159" s="262" t="s">
        <v>382</v>
      </c>
      <c r="F159" s="263" t="s">
        <v>383</v>
      </c>
      <c r="G159" s="264" t="s">
        <v>265</v>
      </c>
      <c r="H159" s="265">
        <v>1698.5730000000001</v>
      </c>
      <c r="I159" s="266"/>
      <c r="J159" s="267">
        <f>ROUND(I159*H159,2)</f>
        <v>0</v>
      </c>
      <c r="K159" s="263" t="s">
        <v>133</v>
      </c>
      <c r="L159" s="268"/>
      <c r="M159" s="269" t="s">
        <v>19</v>
      </c>
      <c r="N159" s="270" t="s">
        <v>47</v>
      </c>
      <c r="O159" s="86"/>
      <c r="P159" s="215">
        <f>O159*H159</f>
        <v>0</v>
      </c>
      <c r="Q159" s="215">
        <v>0.00029999999999999997</v>
      </c>
      <c r="R159" s="215">
        <f>Q159*H159</f>
        <v>0.50957189999999997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176</v>
      </c>
      <c r="AT159" s="217" t="s">
        <v>308</v>
      </c>
      <c r="AU159" s="217" t="s">
        <v>86</v>
      </c>
      <c r="AY159" s="19" t="s">
        <v>126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84</v>
      </c>
      <c r="BK159" s="218">
        <f>ROUND(I159*H159,2)</f>
        <v>0</v>
      </c>
      <c r="BL159" s="19" t="s">
        <v>151</v>
      </c>
      <c r="BM159" s="217" t="s">
        <v>384</v>
      </c>
    </row>
    <row r="160" s="13" customFormat="1">
      <c r="A160" s="13"/>
      <c r="B160" s="226"/>
      <c r="C160" s="227"/>
      <c r="D160" s="224" t="s">
        <v>222</v>
      </c>
      <c r="E160" s="227"/>
      <c r="F160" s="229" t="s">
        <v>385</v>
      </c>
      <c r="G160" s="227"/>
      <c r="H160" s="230">
        <v>1698.5730000000001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222</v>
      </c>
      <c r="AU160" s="236" t="s">
        <v>86</v>
      </c>
      <c r="AV160" s="13" t="s">
        <v>86</v>
      </c>
      <c r="AW160" s="13" t="s">
        <v>4</v>
      </c>
      <c r="AX160" s="13" t="s">
        <v>84</v>
      </c>
      <c r="AY160" s="236" t="s">
        <v>126</v>
      </c>
    </row>
    <row r="161" s="2" customFormat="1" ht="55.5" customHeight="1">
      <c r="A161" s="40"/>
      <c r="B161" s="41"/>
      <c r="C161" s="206" t="s">
        <v>386</v>
      </c>
      <c r="D161" s="206" t="s">
        <v>129</v>
      </c>
      <c r="E161" s="207" t="s">
        <v>387</v>
      </c>
      <c r="F161" s="208" t="s">
        <v>388</v>
      </c>
      <c r="G161" s="209" t="s">
        <v>389</v>
      </c>
      <c r="H161" s="210">
        <v>630</v>
      </c>
      <c r="I161" s="211"/>
      <c r="J161" s="212">
        <f>ROUND(I161*H161,2)</f>
        <v>0</v>
      </c>
      <c r="K161" s="208" t="s">
        <v>133</v>
      </c>
      <c r="L161" s="46"/>
      <c r="M161" s="213" t="s">
        <v>19</v>
      </c>
      <c r="N161" s="214" t="s">
        <v>47</v>
      </c>
      <c r="O161" s="86"/>
      <c r="P161" s="215">
        <f>O161*H161</f>
        <v>0</v>
      </c>
      <c r="Q161" s="215">
        <v>0.20477000000000001</v>
      </c>
      <c r="R161" s="215">
        <f>Q161*H161</f>
        <v>129.0051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151</v>
      </c>
      <c r="AT161" s="217" t="s">
        <v>129</v>
      </c>
      <c r="AU161" s="217" t="s">
        <v>86</v>
      </c>
      <c r="AY161" s="19" t="s">
        <v>126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84</v>
      </c>
      <c r="BK161" s="218">
        <f>ROUND(I161*H161,2)</f>
        <v>0</v>
      </c>
      <c r="BL161" s="19" t="s">
        <v>151</v>
      </c>
      <c r="BM161" s="217" t="s">
        <v>390</v>
      </c>
    </row>
    <row r="162" s="2" customFormat="1">
      <c r="A162" s="40"/>
      <c r="B162" s="41"/>
      <c r="C162" s="42"/>
      <c r="D162" s="219" t="s">
        <v>136</v>
      </c>
      <c r="E162" s="42"/>
      <c r="F162" s="220" t="s">
        <v>391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136</v>
      </c>
      <c r="AU162" s="19" t="s">
        <v>86</v>
      </c>
    </row>
    <row r="163" s="2" customFormat="1" ht="55.5" customHeight="1">
      <c r="A163" s="40"/>
      <c r="B163" s="41"/>
      <c r="C163" s="206" t="s">
        <v>392</v>
      </c>
      <c r="D163" s="206" t="s">
        <v>129</v>
      </c>
      <c r="E163" s="207" t="s">
        <v>393</v>
      </c>
      <c r="F163" s="208" t="s">
        <v>394</v>
      </c>
      <c r="G163" s="209" t="s">
        <v>389</v>
      </c>
      <c r="H163" s="210">
        <v>87</v>
      </c>
      <c r="I163" s="211"/>
      <c r="J163" s="212">
        <f>ROUND(I163*H163,2)</f>
        <v>0</v>
      </c>
      <c r="K163" s="208" t="s">
        <v>133</v>
      </c>
      <c r="L163" s="46"/>
      <c r="M163" s="213" t="s">
        <v>19</v>
      </c>
      <c r="N163" s="214" t="s">
        <v>47</v>
      </c>
      <c r="O163" s="86"/>
      <c r="P163" s="215">
        <f>O163*H163</f>
        <v>0</v>
      </c>
      <c r="Q163" s="215">
        <v>0.31524000000000002</v>
      </c>
      <c r="R163" s="215">
        <f>Q163*H163</f>
        <v>27.425880000000003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151</v>
      </c>
      <c r="AT163" s="217" t="s">
        <v>129</v>
      </c>
      <c r="AU163" s="217" t="s">
        <v>86</v>
      </c>
      <c r="AY163" s="19" t="s">
        <v>126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84</v>
      </c>
      <c r="BK163" s="218">
        <f>ROUND(I163*H163,2)</f>
        <v>0</v>
      </c>
      <c r="BL163" s="19" t="s">
        <v>151</v>
      </c>
      <c r="BM163" s="217" t="s">
        <v>395</v>
      </c>
    </row>
    <row r="164" s="2" customFormat="1">
      <c r="A164" s="40"/>
      <c r="B164" s="41"/>
      <c r="C164" s="42"/>
      <c r="D164" s="219" t="s">
        <v>136</v>
      </c>
      <c r="E164" s="42"/>
      <c r="F164" s="220" t="s">
        <v>396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136</v>
      </c>
      <c r="AU164" s="19" t="s">
        <v>86</v>
      </c>
    </row>
    <row r="165" s="12" customFormat="1" ht="22.8" customHeight="1">
      <c r="A165" s="12"/>
      <c r="B165" s="190"/>
      <c r="C165" s="191"/>
      <c r="D165" s="192" t="s">
        <v>75</v>
      </c>
      <c r="E165" s="204" t="s">
        <v>125</v>
      </c>
      <c r="F165" s="204" t="s">
        <v>397</v>
      </c>
      <c r="G165" s="191"/>
      <c r="H165" s="191"/>
      <c r="I165" s="194"/>
      <c r="J165" s="205">
        <f>BK165</f>
        <v>0</v>
      </c>
      <c r="K165" s="191"/>
      <c r="L165" s="196"/>
      <c r="M165" s="197"/>
      <c r="N165" s="198"/>
      <c r="O165" s="198"/>
      <c r="P165" s="199">
        <f>SUM(P166:P187)</f>
        <v>0</v>
      </c>
      <c r="Q165" s="198"/>
      <c r="R165" s="199">
        <f>SUM(R166:R187)</f>
        <v>2490.5247899999999</v>
      </c>
      <c r="S165" s="198"/>
      <c r="T165" s="200">
        <f>SUM(T166:T187)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1" t="s">
        <v>84</v>
      </c>
      <c r="AT165" s="202" t="s">
        <v>75</v>
      </c>
      <c r="AU165" s="202" t="s">
        <v>84</v>
      </c>
      <c r="AY165" s="201" t="s">
        <v>126</v>
      </c>
      <c r="BK165" s="203">
        <f>SUM(BK166:BK187)</f>
        <v>0</v>
      </c>
    </row>
    <row r="166" s="2" customFormat="1" ht="33" customHeight="1">
      <c r="A166" s="40"/>
      <c r="B166" s="41"/>
      <c r="C166" s="206" t="s">
        <v>398</v>
      </c>
      <c r="D166" s="206" t="s">
        <v>129</v>
      </c>
      <c r="E166" s="207" t="s">
        <v>399</v>
      </c>
      <c r="F166" s="208" t="s">
        <v>400</v>
      </c>
      <c r="G166" s="209" t="s">
        <v>265</v>
      </c>
      <c r="H166" s="210">
        <v>5472</v>
      </c>
      <c r="I166" s="211"/>
      <c r="J166" s="212">
        <f>ROUND(I166*H166,2)</f>
        <v>0</v>
      </c>
      <c r="K166" s="208" t="s">
        <v>133</v>
      </c>
      <c r="L166" s="46"/>
      <c r="M166" s="213" t="s">
        <v>19</v>
      </c>
      <c r="N166" s="214" t="s">
        <v>47</v>
      </c>
      <c r="O166" s="86"/>
      <c r="P166" s="215">
        <f>O166*H166</f>
        <v>0</v>
      </c>
      <c r="Q166" s="215">
        <v>0.34499999999999997</v>
      </c>
      <c r="R166" s="215">
        <f>Q166*H166</f>
        <v>1887.8399999999999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151</v>
      </c>
      <c r="AT166" s="217" t="s">
        <v>129</v>
      </c>
      <c r="AU166" s="217" t="s">
        <v>86</v>
      </c>
      <c r="AY166" s="19" t="s">
        <v>126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84</v>
      </c>
      <c r="BK166" s="218">
        <f>ROUND(I166*H166,2)</f>
        <v>0</v>
      </c>
      <c r="BL166" s="19" t="s">
        <v>151</v>
      </c>
      <c r="BM166" s="217" t="s">
        <v>401</v>
      </c>
    </row>
    <row r="167" s="2" customFormat="1">
      <c r="A167" s="40"/>
      <c r="B167" s="41"/>
      <c r="C167" s="42"/>
      <c r="D167" s="219" t="s">
        <v>136</v>
      </c>
      <c r="E167" s="42"/>
      <c r="F167" s="220" t="s">
        <v>402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136</v>
      </c>
      <c r="AU167" s="19" t="s">
        <v>86</v>
      </c>
    </row>
    <row r="168" s="13" customFormat="1">
      <c r="A168" s="13"/>
      <c r="B168" s="226"/>
      <c r="C168" s="227"/>
      <c r="D168" s="224" t="s">
        <v>222</v>
      </c>
      <c r="E168" s="228" t="s">
        <v>19</v>
      </c>
      <c r="F168" s="229" t="s">
        <v>403</v>
      </c>
      <c r="G168" s="227"/>
      <c r="H168" s="230">
        <v>5472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222</v>
      </c>
      <c r="AU168" s="236" t="s">
        <v>86</v>
      </c>
      <c r="AV168" s="13" t="s">
        <v>86</v>
      </c>
      <c r="AW168" s="13" t="s">
        <v>37</v>
      </c>
      <c r="AX168" s="13" t="s">
        <v>84</v>
      </c>
      <c r="AY168" s="236" t="s">
        <v>126</v>
      </c>
    </row>
    <row r="169" s="2" customFormat="1" ht="37.8" customHeight="1">
      <c r="A169" s="40"/>
      <c r="B169" s="41"/>
      <c r="C169" s="206" t="s">
        <v>404</v>
      </c>
      <c r="D169" s="206" t="s">
        <v>129</v>
      </c>
      <c r="E169" s="207" t="s">
        <v>405</v>
      </c>
      <c r="F169" s="208" t="s">
        <v>406</v>
      </c>
      <c r="G169" s="209" t="s">
        <v>265</v>
      </c>
      <c r="H169" s="210">
        <v>121</v>
      </c>
      <c r="I169" s="211"/>
      <c r="J169" s="212">
        <f>ROUND(I169*H169,2)</f>
        <v>0</v>
      </c>
      <c r="K169" s="208" t="s">
        <v>133</v>
      </c>
      <c r="L169" s="46"/>
      <c r="M169" s="213" t="s">
        <v>19</v>
      </c>
      <c r="N169" s="214" t="s">
        <v>47</v>
      </c>
      <c r="O169" s="86"/>
      <c r="P169" s="215">
        <f>O169*H169</f>
        <v>0</v>
      </c>
      <c r="Q169" s="215">
        <v>0.34499999999999997</v>
      </c>
      <c r="R169" s="215">
        <f>Q169*H169</f>
        <v>41.744999999999997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151</v>
      </c>
      <c r="AT169" s="217" t="s">
        <v>129</v>
      </c>
      <c r="AU169" s="217" t="s">
        <v>86</v>
      </c>
      <c r="AY169" s="19" t="s">
        <v>126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84</v>
      </c>
      <c r="BK169" s="218">
        <f>ROUND(I169*H169,2)</f>
        <v>0</v>
      </c>
      <c r="BL169" s="19" t="s">
        <v>151</v>
      </c>
      <c r="BM169" s="217" t="s">
        <v>407</v>
      </c>
    </row>
    <row r="170" s="2" customFormat="1">
      <c r="A170" s="40"/>
      <c r="B170" s="41"/>
      <c r="C170" s="42"/>
      <c r="D170" s="219" t="s">
        <v>136</v>
      </c>
      <c r="E170" s="42"/>
      <c r="F170" s="220" t="s">
        <v>408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136</v>
      </c>
      <c r="AU170" s="19" t="s">
        <v>86</v>
      </c>
    </row>
    <row r="171" s="13" customFormat="1">
      <c r="A171" s="13"/>
      <c r="B171" s="226"/>
      <c r="C171" s="227"/>
      <c r="D171" s="224" t="s">
        <v>222</v>
      </c>
      <c r="E171" s="228" t="s">
        <v>19</v>
      </c>
      <c r="F171" s="229" t="s">
        <v>409</v>
      </c>
      <c r="G171" s="227"/>
      <c r="H171" s="230">
        <v>121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222</v>
      </c>
      <c r="AU171" s="236" t="s">
        <v>86</v>
      </c>
      <c r="AV171" s="13" t="s">
        <v>86</v>
      </c>
      <c r="AW171" s="13" t="s">
        <v>37</v>
      </c>
      <c r="AX171" s="13" t="s">
        <v>84</v>
      </c>
      <c r="AY171" s="236" t="s">
        <v>126</v>
      </c>
    </row>
    <row r="172" s="2" customFormat="1" ht="24.15" customHeight="1">
      <c r="A172" s="40"/>
      <c r="B172" s="41"/>
      <c r="C172" s="206" t="s">
        <v>410</v>
      </c>
      <c r="D172" s="206" t="s">
        <v>129</v>
      </c>
      <c r="E172" s="207" t="s">
        <v>411</v>
      </c>
      <c r="F172" s="208" t="s">
        <v>412</v>
      </c>
      <c r="G172" s="209" t="s">
        <v>271</v>
      </c>
      <c r="H172" s="210">
        <v>18.149999999999999</v>
      </c>
      <c r="I172" s="211"/>
      <c r="J172" s="212">
        <f>ROUND(I172*H172,2)</f>
        <v>0</v>
      </c>
      <c r="K172" s="208" t="s">
        <v>133</v>
      </c>
      <c r="L172" s="46"/>
      <c r="M172" s="213" t="s">
        <v>19</v>
      </c>
      <c r="N172" s="214" t="s">
        <v>47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151</v>
      </c>
      <c r="AT172" s="217" t="s">
        <v>129</v>
      </c>
      <c r="AU172" s="217" t="s">
        <v>86</v>
      </c>
      <c r="AY172" s="19" t="s">
        <v>126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84</v>
      </c>
      <c r="BK172" s="218">
        <f>ROUND(I172*H172,2)</f>
        <v>0</v>
      </c>
      <c r="BL172" s="19" t="s">
        <v>151</v>
      </c>
      <c r="BM172" s="217" t="s">
        <v>413</v>
      </c>
    </row>
    <row r="173" s="2" customFormat="1">
      <c r="A173" s="40"/>
      <c r="B173" s="41"/>
      <c r="C173" s="42"/>
      <c r="D173" s="219" t="s">
        <v>136</v>
      </c>
      <c r="E173" s="42"/>
      <c r="F173" s="220" t="s">
        <v>414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136</v>
      </c>
      <c r="AU173" s="19" t="s">
        <v>86</v>
      </c>
    </row>
    <row r="174" s="13" customFormat="1">
      <c r="A174" s="13"/>
      <c r="B174" s="226"/>
      <c r="C174" s="227"/>
      <c r="D174" s="224" t="s">
        <v>222</v>
      </c>
      <c r="E174" s="228" t="s">
        <v>19</v>
      </c>
      <c r="F174" s="229" t="s">
        <v>415</v>
      </c>
      <c r="G174" s="227"/>
      <c r="H174" s="230">
        <v>18.149999999999999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222</v>
      </c>
      <c r="AU174" s="236" t="s">
        <v>86</v>
      </c>
      <c r="AV174" s="13" t="s">
        <v>86</v>
      </c>
      <c r="AW174" s="13" t="s">
        <v>37</v>
      </c>
      <c r="AX174" s="13" t="s">
        <v>84</v>
      </c>
      <c r="AY174" s="236" t="s">
        <v>126</v>
      </c>
    </row>
    <row r="175" s="2" customFormat="1" ht="24.15" customHeight="1">
      <c r="A175" s="40"/>
      <c r="B175" s="41"/>
      <c r="C175" s="206" t="s">
        <v>416</v>
      </c>
      <c r="D175" s="206" t="s">
        <v>129</v>
      </c>
      <c r="E175" s="207" t="s">
        <v>417</v>
      </c>
      <c r="F175" s="208" t="s">
        <v>418</v>
      </c>
      <c r="G175" s="209" t="s">
        <v>265</v>
      </c>
      <c r="H175" s="210">
        <v>2280</v>
      </c>
      <c r="I175" s="211"/>
      <c r="J175" s="212">
        <f>ROUND(I175*H175,2)</f>
        <v>0</v>
      </c>
      <c r="K175" s="208" t="s">
        <v>133</v>
      </c>
      <c r="L175" s="46"/>
      <c r="M175" s="213" t="s">
        <v>19</v>
      </c>
      <c r="N175" s="214" t="s">
        <v>47</v>
      </c>
      <c r="O175" s="86"/>
      <c r="P175" s="215">
        <f>O175*H175</f>
        <v>0</v>
      </c>
      <c r="Q175" s="215">
        <v>0.0075300000000000002</v>
      </c>
      <c r="R175" s="215">
        <f>Q175*H175</f>
        <v>17.168400000000002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151</v>
      </c>
      <c r="AT175" s="217" t="s">
        <v>129</v>
      </c>
      <c r="AU175" s="217" t="s">
        <v>86</v>
      </c>
      <c r="AY175" s="19" t="s">
        <v>126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84</v>
      </c>
      <c r="BK175" s="218">
        <f>ROUND(I175*H175,2)</f>
        <v>0</v>
      </c>
      <c r="BL175" s="19" t="s">
        <v>151</v>
      </c>
      <c r="BM175" s="217" t="s">
        <v>419</v>
      </c>
    </row>
    <row r="176" s="2" customFormat="1">
      <c r="A176" s="40"/>
      <c r="B176" s="41"/>
      <c r="C176" s="42"/>
      <c r="D176" s="219" t="s">
        <v>136</v>
      </c>
      <c r="E176" s="42"/>
      <c r="F176" s="220" t="s">
        <v>420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136</v>
      </c>
      <c r="AU176" s="19" t="s">
        <v>86</v>
      </c>
    </row>
    <row r="177" s="2" customFormat="1" ht="49.05" customHeight="1">
      <c r="A177" s="40"/>
      <c r="B177" s="41"/>
      <c r="C177" s="206" t="s">
        <v>421</v>
      </c>
      <c r="D177" s="206" t="s">
        <v>129</v>
      </c>
      <c r="E177" s="207" t="s">
        <v>422</v>
      </c>
      <c r="F177" s="208" t="s">
        <v>423</v>
      </c>
      <c r="G177" s="209" t="s">
        <v>265</v>
      </c>
      <c r="H177" s="210">
        <v>2280</v>
      </c>
      <c r="I177" s="211"/>
      <c r="J177" s="212">
        <f>ROUND(I177*H177,2)</f>
        <v>0</v>
      </c>
      <c r="K177" s="208" t="s">
        <v>133</v>
      </c>
      <c r="L177" s="46"/>
      <c r="M177" s="213" t="s">
        <v>19</v>
      </c>
      <c r="N177" s="214" t="s">
        <v>47</v>
      </c>
      <c r="O177" s="86"/>
      <c r="P177" s="215">
        <f>O177*H177</f>
        <v>0</v>
      </c>
      <c r="Q177" s="215">
        <v>0.13188</v>
      </c>
      <c r="R177" s="215">
        <f>Q177*H177</f>
        <v>300.68639999999999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151</v>
      </c>
      <c r="AT177" s="217" t="s">
        <v>129</v>
      </c>
      <c r="AU177" s="217" t="s">
        <v>86</v>
      </c>
      <c r="AY177" s="19" t="s">
        <v>126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84</v>
      </c>
      <c r="BK177" s="218">
        <f>ROUND(I177*H177,2)</f>
        <v>0</v>
      </c>
      <c r="BL177" s="19" t="s">
        <v>151</v>
      </c>
      <c r="BM177" s="217" t="s">
        <v>424</v>
      </c>
    </row>
    <row r="178" s="2" customFormat="1">
      <c r="A178" s="40"/>
      <c r="B178" s="41"/>
      <c r="C178" s="42"/>
      <c r="D178" s="219" t="s">
        <v>136</v>
      </c>
      <c r="E178" s="42"/>
      <c r="F178" s="220" t="s">
        <v>425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136</v>
      </c>
      <c r="AU178" s="19" t="s">
        <v>86</v>
      </c>
    </row>
    <row r="179" s="13" customFormat="1">
      <c r="A179" s="13"/>
      <c r="B179" s="226"/>
      <c r="C179" s="227"/>
      <c r="D179" s="224" t="s">
        <v>222</v>
      </c>
      <c r="E179" s="228" t="s">
        <v>19</v>
      </c>
      <c r="F179" s="229" t="s">
        <v>426</v>
      </c>
      <c r="G179" s="227"/>
      <c r="H179" s="230">
        <v>2280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222</v>
      </c>
      <c r="AU179" s="236" t="s">
        <v>86</v>
      </c>
      <c r="AV179" s="13" t="s">
        <v>86</v>
      </c>
      <c r="AW179" s="13" t="s">
        <v>37</v>
      </c>
      <c r="AX179" s="13" t="s">
        <v>84</v>
      </c>
      <c r="AY179" s="236" t="s">
        <v>126</v>
      </c>
    </row>
    <row r="180" s="2" customFormat="1" ht="24.15" customHeight="1">
      <c r="A180" s="40"/>
      <c r="B180" s="41"/>
      <c r="C180" s="206" t="s">
        <v>427</v>
      </c>
      <c r="D180" s="206" t="s">
        <v>129</v>
      </c>
      <c r="E180" s="207" t="s">
        <v>428</v>
      </c>
      <c r="F180" s="208" t="s">
        <v>429</v>
      </c>
      <c r="G180" s="209" t="s">
        <v>265</v>
      </c>
      <c r="H180" s="210">
        <v>2280</v>
      </c>
      <c r="I180" s="211"/>
      <c r="J180" s="212">
        <f>ROUND(I180*H180,2)</f>
        <v>0</v>
      </c>
      <c r="K180" s="208" t="s">
        <v>133</v>
      </c>
      <c r="L180" s="46"/>
      <c r="M180" s="213" t="s">
        <v>19</v>
      </c>
      <c r="N180" s="214" t="s">
        <v>47</v>
      </c>
      <c r="O180" s="86"/>
      <c r="P180" s="215">
        <f>O180*H180</f>
        <v>0</v>
      </c>
      <c r="Q180" s="215">
        <v>0.00071000000000000002</v>
      </c>
      <c r="R180" s="215">
        <f>Q180*H180</f>
        <v>1.6188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151</v>
      </c>
      <c r="AT180" s="217" t="s">
        <v>129</v>
      </c>
      <c r="AU180" s="217" t="s">
        <v>86</v>
      </c>
      <c r="AY180" s="19" t="s">
        <v>126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84</v>
      </c>
      <c r="BK180" s="218">
        <f>ROUND(I180*H180,2)</f>
        <v>0</v>
      </c>
      <c r="BL180" s="19" t="s">
        <v>151</v>
      </c>
      <c r="BM180" s="217" t="s">
        <v>430</v>
      </c>
    </row>
    <row r="181" s="2" customFormat="1">
      <c r="A181" s="40"/>
      <c r="B181" s="41"/>
      <c r="C181" s="42"/>
      <c r="D181" s="219" t="s">
        <v>136</v>
      </c>
      <c r="E181" s="42"/>
      <c r="F181" s="220" t="s">
        <v>431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136</v>
      </c>
      <c r="AU181" s="19" t="s">
        <v>86</v>
      </c>
    </row>
    <row r="182" s="2" customFormat="1" ht="44.25" customHeight="1">
      <c r="A182" s="40"/>
      <c r="B182" s="41"/>
      <c r="C182" s="206" t="s">
        <v>432</v>
      </c>
      <c r="D182" s="206" t="s">
        <v>129</v>
      </c>
      <c r="E182" s="207" t="s">
        <v>433</v>
      </c>
      <c r="F182" s="208" t="s">
        <v>434</v>
      </c>
      <c r="G182" s="209" t="s">
        <v>265</v>
      </c>
      <c r="H182" s="210">
        <v>2280</v>
      </c>
      <c r="I182" s="211"/>
      <c r="J182" s="212">
        <f>ROUND(I182*H182,2)</f>
        <v>0</v>
      </c>
      <c r="K182" s="208" t="s">
        <v>133</v>
      </c>
      <c r="L182" s="46"/>
      <c r="M182" s="213" t="s">
        <v>19</v>
      </c>
      <c r="N182" s="214" t="s">
        <v>47</v>
      </c>
      <c r="O182" s="86"/>
      <c r="P182" s="215">
        <f>O182*H182</f>
        <v>0</v>
      </c>
      <c r="Q182" s="215">
        <v>0.10373</v>
      </c>
      <c r="R182" s="215">
        <f>Q182*H182</f>
        <v>236.5044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151</v>
      </c>
      <c r="AT182" s="217" t="s">
        <v>129</v>
      </c>
      <c r="AU182" s="217" t="s">
        <v>86</v>
      </c>
      <c r="AY182" s="19" t="s">
        <v>126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84</v>
      </c>
      <c r="BK182" s="218">
        <f>ROUND(I182*H182,2)</f>
        <v>0</v>
      </c>
      <c r="BL182" s="19" t="s">
        <v>151</v>
      </c>
      <c r="BM182" s="217" t="s">
        <v>435</v>
      </c>
    </row>
    <row r="183" s="2" customFormat="1">
      <c r="A183" s="40"/>
      <c r="B183" s="41"/>
      <c r="C183" s="42"/>
      <c r="D183" s="219" t="s">
        <v>136</v>
      </c>
      <c r="E183" s="42"/>
      <c r="F183" s="220" t="s">
        <v>436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136</v>
      </c>
      <c r="AU183" s="19" t="s">
        <v>86</v>
      </c>
    </row>
    <row r="184" s="2" customFormat="1" ht="78" customHeight="1">
      <c r="A184" s="40"/>
      <c r="B184" s="41"/>
      <c r="C184" s="206" t="s">
        <v>437</v>
      </c>
      <c r="D184" s="206" t="s">
        <v>129</v>
      </c>
      <c r="E184" s="207" t="s">
        <v>438</v>
      </c>
      <c r="F184" s="208" t="s">
        <v>439</v>
      </c>
      <c r="G184" s="209" t="s">
        <v>265</v>
      </c>
      <c r="H184" s="210">
        <v>17</v>
      </c>
      <c r="I184" s="211"/>
      <c r="J184" s="212">
        <f>ROUND(I184*H184,2)</f>
        <v>0</v>
      </c>
      <c r="K184" s="208" t="s">
        <v>133</v>
      </c>
      <c r="L184" s="46"/>
      <c r="M184" s="213" t="s">
        <v>19</v>
      </c>
      <c r="N184" s="214" t="s">
        <v>47</v>
      </c>
      <c r="O184" s="86"/>
      <c r="P184" s="215">
        <f>O184*H184</f>
        <v>0</v>
      </c>
      <c r="Q184" s="215">
        <v>0.11162</v>
      </c>
      <c r="R184" s="215">
        <f>Q184*H184</f>
        <v>1.89754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151</v>
      </c>
      <c r="AT184" s="217" t="s">
        <v>129</v>
      </c>
      <c r="AU184" s="217" t="s">
        <v>86</v>
      </c>
      <c r="AY184" s="19" t="s">
        <v>126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84</v>
      </c>
      <c r="BK184" s="218">
        <f>ROUND(I184*H184,2)</f>
        <v>0</v>
      </c>
      <c r="BL184" s="19" t="s">
        <v>151</v>
      </c>
      <c r="BM184" s="217" t="s">
        <v>440</v>
      </c>
    </row>
    <row r="185" s="2" customFormat="1">
      <c r="A185" s="40"/>
      <c r="B185" s="41"/>
      <c r="C185" s="42"/>
      <c r="D185" s="219" t="s">
        <v>136</v>
      </c>
      <c r="E185" s="42"/>
      <c r="F185" s="220" t="s">
        <v>441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136</v>
      </c>
      <c r="AU185" s="19" t="s">
        <v>86</v>
      </c>
    </row>
    <row r="186" s="2" customFormat="1" ht="24.15" customHeight="1">
      <c r="A186" s="40"/>
      <c r="B186" s="41"/>
      <c r="C186" s="261" t="s">
        <v>442</v>
      </c>
      <c r="D186" s="261" t="s">
        <v>308</v>
      </c>
      <c r="E186" s="262" t="s">
        <v>443</v>
      </c>
      <c r="F186" s="263" t="s">
        <v>444</v>
      </c>
      <c r="G186" s="264" t="s">
        <v>265</v>
      </c>
      <c r="H186" s="265">
        <v>17.510000000000002</v>
      </c>
      <c r="I186" s="266"/>
      <c r="J186" s="267">
        <f>ROUND(I186*H186,2)</f>
        <v>0</v>
      </c>
      <c r="K186" s="263" t="s">
        <v>133</v>
      </c>
      <c r="L186" s="268"/>
      <c r="M186" s="269" t="s">
        <v>19</v>
      </c>
      <c r="N186" s="270" t="s">
        <v>47</v>
      </c>
      <c r="O186" s="86"/>
      <c r="P186" s="215">
        <f>O186*H186</f>
        <v>0</v>
      </c>
      <c r="Q186" s="215">
        <v>0.17499999999999999</v>
      </c>
      <c r="R186" s="215">
        <f>Q186*H186</f>
        <v>3.0642499999999999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176</v>
      </c>
      <c r="AT186" s="217" t="s">
        <v>308</v>
      </c>
      <c r="AU186" s="217" t="s">
        <v>86</v>
      </c>
      <c r="AY186" s="19" t="s">
        <v>126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84</v>
      </c>
      <c r="BK186" s="218">
        <f>ROUND(I186*H186,2)</f>
        <v>0</v>
      </c>
      <c r="BL186" s="19" t="s">
        <v>151</v>
      </c>
      <c r="BM186" s="217" t="s">
        <v>445</v>
      </c>
    </row>
    <row r="187" s="13" customFormat="1">
      <c r="A187" s="13"/>
      <c r="B187" s="226"/>
      <c r="C187" s="227"/>
      <c r="D187" s="224" t="s">
        <v>222</v>
      </c>
      <c r="E187" s="227"/>
      <c r="F187" s="229" t="s">
        <v>446</v>
      </c>
      <c r="G187" s="227"/>
      <c r="H187" s="230">
        <v>17.510000000000002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222</v>
      </c>
      <c r="AU187" s="236" t="s">
        <v>86</v>
      </c>
      <c r="AV187" s="13" t="s">
        <v>86</v>
      </c>
      <c r="AW187" s="13" t="s">
        <v>4</v>
      </c>
      <c r="AX187" s="13" t="s">
        <v>84</v>
      </c>
      <c r="AY187" s="236" t="s">
        <v>126</v>
      </c>
    </row>
    <row r="188" s="12" customFormat="1" ht="22.8" customHeight="1">
      <c r="A188" s="12"/>
      <c r="B188" s="190"/>
      <c r="C188" s="191"/>
      <c r="D188" s="192" t="s">
        <v>75</v>
      </c>
      <c r="E188" s="204" t="s">
        <v>162</v>
      </c>
      <c r="F188" s="204" t="s">
        <v>447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SUM(P189:P190)</f>
        <v>0</v>
      </c>
      <c r="Q188" s="198"/>
      <c r="R188" s="199">
        <f>SUM(R189:R190)</f>
        <v>1.4859</v>
      </c>
      <c r="S188" s="198"/>
      <c r="T188" s="200">
        <f>SUM(T189:T190)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1" t="s">
        <v>84</v>
      </c>
      <c r="AT188" s="202" t="s">
        <v>75</v>
      </c>
      <c r="AU188" s="202" t="s">
        <v>84</v>
      </c>
      <c r="AY188" s="201" t="s">
        <v>126</v>
      </c>
      <c r="BK188" s="203">
        <f>SUM(BK189:BK190)</f>
        <v>0</v>
      </c>
    </row>
    <row r="189" s="2" customFormat="1" ht="24.15" customHeight="1">
      <c r="A189" s="40"/>
      <c r="B189" s="41"/>
      <c r="C189" s="206" t="s">
        <v>448</v>
      </c>
      <c r="D189" s="206" t="s">
        <v>129</v>
      </c>
      <c r="E189" s="207" t="s">
        <v>449</v>
      </c>
      <c r="F189" s="208" t="s">
        <v>450</v>
      </c>
      <c r="G189" s="209" t="s">
        <v>265</v>
      </c>
      <c r="H189" s="210">
        <v>130</v>
      </c>
      <c r="I189" s="211"/>
      <c r="J189" s="212">
        <f>ROUND(I189*H189,2)</f>
        <v>0</v>
      </c>
      <c r="K189" s="208" t="s">
        <v>133</v>
      </c>
      <c r="L189" s="46"/>
      <c r="M189" s="213" t="s">
        <v>19</v>
      </c>
      <c r="N189" s="214" t="s">
        <v>47</v>
      </c>
      <c r="O189" s="86"/>
      <c r="P189" s="215">
        <f>O189*H189</f>
        <v>0</v>
      </c>
      <c r="Q189" s="215">
        <v>0.011429999999999999</v>
      </c>
      <c r="R189" s="215">
        <f>Q189*H189</f>
        <v>1.4859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151</v>
      </c>
      <c r="AT189" s="217" t="s">
        <v>129</v>
      </c>
      <c r="AU189" s="217" t="s">
        <v>86</v>
      </c>
      <c r="AY189" s="19" t="s">
        <v>126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84</v>
      </c>
      <c r="BK189" s="218">
        <f>ROUND(I189*H189,2)</f>
        <v>0</v>
      </c>
      <c r="BL189" s="19" t="s">
        <v>151</v>
      </c>
      <c r="BM189" s="217" t="s">
        <v>451</v>
      </c>
    </row>
    <row r="190" s="2" customFormat="1">
      <c r="A190" s="40"/>
      <c r="B190" s="41"/>
      <c r="C190" s="42"/>
      <c r="D190" s="219" t="s">
        <v>136</v>
      </c>
      <c r="E190" s="42"/>
      <c r="F190" s="220" t="s">
        <v>452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136</v>
      </c>
      <c r="AU190" s="19" t="s">
        <v>86</v>
      </c>
    </row>
    <row r="191" s="12" customFormat="1" ht="22.8" customHeight="1">
      <c r="A191" s="12"/>
      <c r="B191" s="190"/>
      <c r="C191" s="191"/>
      <c r="D191" s="192" t="s">
        <v>75</v>
      </c>
      <c r="E191" s="204" t="s">
        <v>176</v>
      </c>
      <c r="F191" s="204" t="s">
        <v>453</v>
      </c>
      <c r="G191" s="191"/>
      <c r="H191" s="191"/>
      <c r="I191" s="194"/>
      <c r="J191" s="205">
        <f>BK191</f>
        <v>0</v>
      </c>
      <c r="K191" s="191"/>
      <c r="L191" s="196"/>
      <c r="M191" s="197"/>
      <c r="N191" s="198"/>
      <c r="O191" s="198"/>
      <c r="P191" s="199">
        <f>SUM(P192:P194)</f>
        <v>0</v>
      </c>
      <c r="Q191" s="198"/>
      <c r="R191" s="199">
        <f>SUM(R192:R194)</f>
        <v>4.9868200000000007</v>
      </c>
      <c r="S191" s="198"/>
      <c r="T191" s="200">
        <f>SUM(T192:T194)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1" t="s">
        <v>84</v>
      </c>
      <c r="AT191" s="202" t="s">
        <v>75</v>
      </c>
      <c r="AU191" s="202" t="s">
        <v>84</v>
      </c>
      <c r="AY191" s="201" t="s">
        <v>126</v>
      </c>
      <c r="BK191" s="203">
        <f>SUM(BK192:BK194)</f>
        <v>0</v>
      </c>
    </row>
    <row r="192" s="2" customFormat="1" ht="16.5" customHeight="1">
      <c r="A192" s="40"/>
      <c r="B192" s="41"/>
      <c r="C192" s="206" t="s">
        <v>454</v>
      </c>
      <c r="D192" s="206" t="s">
        <v>129</v>
      </c>
      <c r="E192" s="207" t="s">
        <v>455</v>
      </c>
      <c r="F192" s="208" t="s">
        <v>456</v>
      </c>
      <c r="G192" s="209" t="s">
        <v>457</v>
      </c>
      <c r="H192" s="210">
        <v>2</v>
      </c>
      <c r="I192" s="211"/>
      <c r="J192" s="212">
        <f>ROUND(I192*H192,2)</f>
        <v>0</v>
      </c>
      <c r="K192" s="208" t="s">
        <v>19</v>
      </c>
      <c r="L192" s="46"/>
      <c r="M192" s="213" t="s">
        <v>19</v>
      </c>
      <c r="N192" s="214" t="s">
        <v>47</v>
      </c>
      <c r="O192" s="86"/>
      <c r="P192" s="215">
        <f>O192*H192</f>
        <v>0</v>
      </c>
      <c r="Q192" s="215">
        <v>0.0031800000000000001</v>
      </c>
      <c r="R192" s="215">
        <f>Q192*H192</f>
        <v>0.0063600000000000002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151</v>
      </c>
      <c r="AT192" s="217" t="s">
        <v>129</v>
      </c>
      <c r="AU192" s="217" t="s">
        <v>86</v>
      </c>
      <c r="AY192" s="19" t="s">
        <v>126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84</v>
      </c>
      <c r="BK192" s="218">
        <f>ROUND(I192*H192,2)</f>
        <v>0</v>
      </c>
      <c r="BL192" s="19" t="s">
        <v>151</v>
      </c>
      <c r="BM192" s="217" t="s">
        <v>458</v>
      </c>
    </row>
    <row r="193" s="2" customFormat="1" ht="16.5" customHeight="1">
      <c r="A193" s="40"/>
      <c r="B193" s="41"/>
      <c r="C193" s="206" t="s">
        <v>459</v>
      </c>
      <c r="D193" s="206" t="s">
        <v>129</v>
      </c>
      <c r="E193" s="207" t="s">
        <v>460</v>
      </c>
      <c r="F193" s="208" t="s">
        <v>461</v>
      </c>
      <c r="G193" s="209" t="s">
        <v>457</v>
      </c>
      <c r="H193" s="210">
        <v>1</v>
      </c>
      <c r="I193" s="211"/>
      <c r="J193" s="212">
        <f>ROUND(I193*H193,2)</f>
        <v>0</v>
      </c>
      <c r="K193" s="208" t="s">
        <v>19</v>
      </c>
      <c r="L193" s="46"/>
      <c r="M193" s="213" t="s">
        <v>19</v>
      </c>
      <c r="N193" s="214" t="s">
        <v>47</v>
      </c>
      <c r="O193" s="86"/>
      <c r="P193" s="215">
        <f>O193*H193</f>
        <v>0</v>
      </c>
      <c r="Q193" s="215">
        <v>0.0031800000000000001</v>
      </c>
      <c r="R193" s="215">
        <f>Q193*H193</f>
        <v>0.0031800000000000001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151</v>
      </c>
      <c r="AT193" s="217" t="s">
        <v>129</v>
      </c>
      <c r="AU193" s="217" t="s">
        <v>86</v>
      </c>
      <c r="AY193" s="19" t="s">
        <v>126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84</v>
      </c>
      <c r="BK193" s="218">
        <f>ROUND(I193*H193,2)</f>
        <v>0</v>
      </c>
      <c r="BL193" s="19" t="s">
        <v>151</v>
      </c>
      <c r="BM193" s="217" t="s">
        <v>462</v>
      </c>
    </row>
    <row r="194" s="2" customFormat="1" ht="37.8" customHeight="1">
      <c r="A194" s="40"/>
      <c r="B194" s="41"/>
      <c r="C194" s="206" t="s">
        <v>463</v>
      </c>
      <c r="D194" s="206" t="s">
        <v>129</v>
      </c>
      <c r="E194" s="207" t="s">
        <v>464</v>
      </c>
      <c r="F194" s="208" t="s">
        <v>465</v>
      </c>
      <c r="G194" s="209" t="s">
        <v>457</v>
      </c>
      <c r="H194" s="210">
        <v>16</v>
      </c>
      <c r="I194" s="211"/>
      <c r="J194" s="212">
        <f>ROUND(I194*H194,2)</f>
        <v>0</v>
      </c>
      <c r="K194" s="208" t="s">
        <v>19</v>
      </c>
      <c r="L194" s="46"/>
      <c r="M194" s="213" t="s">
        <v>19</v>
      </c>
      <c r="N194" s="214" t="s">
        <v>47</v>
      </c>
      <c r="O194" s="86"/>
      <c r="P194" s="215">
        <f>O194*H194</f>
        <v>0</v>
      </c>
      <c r="Q194" s="215">
        <v>0.31108000000000002</v>
      </c>
      <c r="R194" s="215">
        <f>Q194*H194</f>
        <v>4.9772800000000004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151</v>
      </c>
      <c r="AT194" s="217" t="s">
        <v>129</v>
      </c>
      <c r="AU194" s="217" t="s">
        <v>86</v>
      </c>
      <c r="AY194" s="19" t="s">
        <v>126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84</v>
      </c>
      <c r="BK194" s="218">
        <f>ROUND(I194*H194,2)</f>
        <v>0</v>
      </c>
      <c r="BL194" s="19" t="s">
        <v>151</v>
      </c>
      <c r="BM194" s="217" t="s">
        <v>466</v>
      </c>
    </row>
    <row r="195" s="12" customFormat="1" ht="22.8" customHeight="1">
      <c r="A195" s="12"/>
      <c r="B195" s="190"/>
      <c r="C195" s="191"/>
      <c r="D195" s="192" t="s">
        <v>75</v>
      </c>
      <c r="E195" s="204" t="s">
        <v>182</v>
      </c>
      <c r="F195" s="204" t="s">
        <v>467</v>
      </c>
      <c r="G195" s="191"/>
      <c r="H195" s="191"/>
      <c r="I195" s="194"/>
      <c r="J195" s="205">
        <f>BK195</f>
        <v>0</v>
      </c>
      <c r="K195" s="191"/>
      <c r="L195" s="196"/>
      <c r="M195" s="197"/>
      <c r="N195" s="198"/>
      <c r="O195" s="198"/>
      <c r="P195" s="199">
        <f>SUM(P196:P236)</f>
        <v>0</v>
      </c>
      <c r="Q195" s="198"/>
      <c r="R195" s="199">
        <f>SUM(R196:R236)</f>
        <v>326.52526999999998</v>
      </c>
      <c r="S195" s="198"/>
      <c r="T195" s="200">
        <f>SUM(T196:T236)</f>
        <v>53.468000000000004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1" t="s">
        <v>84</v>
      </c>
      <c r="AT195" s="202" t="s">
        <v>75</v>
      </c>
      <c r="AU195" s="202" t="s">
        <v>84</v>
      </c>
      <c r="AY195" s="201" t="s">
        <v>126</v>
      </c>
      <c r="BK195" s="203">
        <f>SUM(BK196:BK236)</f>
        <v>0</v>
      </c>
    </row>
    <row r="196" s="2" customFormat="1" ht="37.8" customHeight="1">
      <c r="A196" s="40"/>
      <c r="B196" s="41"/>
      <c r="C196" s="206" t="s">
        <v>468</v>
      </c>
      <c r="D196" s="206" t="s">
        <v>129</v>
      </c>
      <c r="E196" s="207" t="s">
        <v>469</v>
      </c>
      <c r="F196" s="208" t="s">
        <v>470</v>
      </c>
      <c r="G196" s="209" t="s">
        <v>389</v>
      </c>
      <c r="H196" s="210">
        <v>16</v>
      </c>
      <c r="I196" s="211"/>
      <c r="J196" s="212">
        <f>ROUND(I196*H196,2)</f>
        <v>0</v>
      </c>
      <c r="K196" s="208" t="s">
        <v>133</v>
      </c>
      <c r="L196" s="46"/>
      <c r="M196" s="213" t="s">
        <v>19</v>
      </c>
      <c r="N196" s="214" t="s">
        <v>47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0.26300000000000001</v>
      </c>
      <c r="T196" s="216">
        <f>S196*H196</f>
        <v>4.2080000000000002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151</v>
      </c>
      <c r="AT196" s="217" t="s">
        <v>129</v>
      </c>
      <c r="AU196" s="217" t="s">
        <v>86</v>
      </c>
      <c r="AY196" s="19" t="s">
        <v>126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84</v>
      </c>
      <c r="BK196" s="218">
        <f>ROUND(I196*H196,2)</f>
        <v>0</v>
      </c>
      <c r="BL196" s="19" t="s">
        <v>151</v>
      </c>
      <c r="BM196" s="217" t="s">
        <v>471</v>
      </c>
    </row>
    <row r="197" s="2" customFormat="1">
      <c r="A197" s="40"/>
      <c r="B197" s="41"/>
      <c r="C197" s="42"/>
      <c r="D197" s="219" t="s">
        <v>136</v>
      </c>
      <c r="E197" s="42"/>
      <c r="F197" s="220" t="s">
        <v>472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136</v>
      </c>
      <c r="AU197" s="19" t="s">
        <v>86</v>
      </c>
    </row>
    <row r="198" s="13" customFormat="1">
      <c r="A198" s="13"/>
      <c r="B198" s="226"/>
      <c r="C198" s="227"/>
      <c r="D198" s="224" t="s">
        <v>222</v>
      </c>
      <c r="E198" s="228" t="s">
        <v>19</v>
      </c>
      <c r="F198" s="229" t="s">
        <v>473</v>
      </c>
      <c r="G198" s="227"/>
      <c r="H198" s="230">
        <v>16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222</v>
      </c>
      <c r="AU198" s="236" t="s">
        <v>86</v>
      </c>
      <c r="AV198" s="13" t="s">
        <v>86</v>
      </c>
      <c r="AW198" s="13" t="s">
        <v>37</v>
      </c>
      <c r="AX198" s="13" t="s">
        <v>84</v>
      </c>
      <c r="AY198" s="236" t="s">
        <v>126</v>
      </c>
    </row>
    <row r="199" s="2" customFormat="1" ht="24.15" customHeight="1">
      <c r="A199" s="40"/>
      <c r="B199" s="41"/>
      <c r="C199" s="206" t="s">
        <v>474</v>
      </c>
      <c r="D199" s="206" t="s">
        <v>129</v>
      </c>
      <c r="E199" s="207" t="s">
        <v>475</v>
      </c>
      <c r="F199" s="208" t="s">
        <v>476</v>
      </c>
      <c r="G199" s="209" t="s">
        <v>457</v>
      </c>
      <c r="H199" s="210">
        <v>2</v>
      </c>
      <c r="I199" s="211"/>
      <c r="J199" s="212">
        <f>ROUND(I199*H199,2)</f>
        <v>0</v>
      </c>
      <c r="K199" s="208" t="s">
        <v>133</v>
      </c>
      <c r="L199" s="46"/>
      <c r="M199" s="213" t="s">
        <v>19</v>
      </c>
      <c r="N199" s="214" t="s">
        <v>47</v>
      </c>
      <c r="O199" s="86"/>
      <c r="P199" s="215">
        <f>O199*H199</f>
        <v>0</v>
      </c>
      <c r="Q199" s="215">
        <v>0.00069999999999999999</v>
      </c>
      <c r="R199" s="215">
        <f>Q199*H199</f>
        <v>0.0014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151</v>
      </c>
      <c r="AT199" s="217" t="s">
        <v>129</v>
      </c>
      <c r="AU199" s="217" t="s">
        <v>86</v>
      </c>
      <c r="AY199" s="19" t="s">
        <v>126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84</v>
      </c>
      <c r="BK199" s="218">
        <f>ROUND(I199*H199,2)</f>
        <v>0</v>
      </c>
      <c r="BL199" s="19" t="s">
        <v>151</v>
      </c>
      <c r="BM199" s="217" t="s">
        <v>477</v>
      </c>
    </row>
    <row r="200" s="2" customFormat="1">
      <c r="A200" s="40"/>
      <c r="B200" s="41"/>
      <c r="C200" s="42"/>
      <c r="D200" s="219" t="s">
        <v>136</v>
      </c>
      <c r="E200" s="42"/>
      <c r="F200" s="220" t="s">
        <v>478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136</v>
      </c>
      <c r="AU200" s="19" t="s">
        <v>86</v>
      </c>
    </row>
    <row r="201" s="2" customFormat="1" ht="24.15" customHeight="1">
      <c r="A201" s="40"/>
      <c r="B201" s="41"/>
      <c r="C201" s="261" t="s">
        <v>479</v>
      </c>
      <c r="D201" s="261" t="s">
        <v>308</v>
      </c>
      <c r="E201" s="262" t="s">
        <v>480</v>
      </c>
      <c r="F201" s="263" t="s">
        <v>481</v>
      </c>
      <c r="G201" s="264" t="s">
        <v>457</v>
      </c>
      <c r="H201" s="265">
        <v>2</v>
      </c>
      <c r="I201" s="266"/>
      <c r="J201" s="267">
        <f>ROUND(I201*H201,2)</f>
        <v>0</v>
      </c>
      <c r="K201" s="263" t="s">
        <v>133</v>
      </c>
      <c r="L201" s="268"/>
      <c r="M201" s="269" t="s">
        <v>19</v>
      </c>
      <c r="N201" s="270" t="s">
        <v>47</v>
      </c>
      <c r="O201" s="86"/>
      <c r="P201" s="215">
        <f>O201*H201</f>
        <v>0</v>
      </c>
      <c r="Q201" s="215">
        <v>0.0025000000000000001</v>
      </c>
      <c r="R201" s="215">
        <f>Q201*H201</f>
        <v>0.0050000000000000001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176</v>
      </c>
      <c r="AT201" s="217" t="s">
        <v>308</v>
      </c>
      <c r="AU201" s="217" t="s">
        <v>86</v>
      </c>
      <c r="AY201" s="19" t="s">
        <v>126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84</v>
      </c>
      <c r="BK201" s="218">
        <f>ROUND(I201*H201,2)</f>
        <v>0</v>
      </c>
      <c r="BL201" s="19" t="s">
        <v>151</v>
      </c>
      <c r="BM201" s="217" t="s">
        <v>482</v>
      </c>
    </row>
    <row r="202" s="13" customFormat="1">
      <c r="A202" s="13"/>
      <c r="B202" s="226"/>
      <c r="C202" s="227"/>
      <c r="D202" s="224" t="s">
        <v>222</v>
      </c>
      <c r="E202" s="228" t="s">
        <v>19</v>
      </c>
      <c r="F202" s="229" t="s">
        <v>483</v>
      </c>
      <c r="G202" s="227"/>
      <c r="H202" s="230">
        <v>1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222</v>
      </c>
      <c r="AU202" s="236" t="s">
        <v>86</v>
      </c>
      <c r="AV202" s="13" t="s">
        <v>86</v>
      </c>
      <c r="AW202" s="13" t="s">
        <v>37</v>
      </c>
      <c r="AX202" s="13" t="s">
        <v>76</v>
      </c>
      <c r="AY202" s="236" t="s">
        <v>126</v>
      </c>
    </row>
    <row r="203" s="13" customFormat="1">
      <c r="A203" s="13"/>
      <c r="B203" s="226"/>
      <c r="C203" s="227"/>
      <c r="D203" s="224" t="s">
        <v>222</v>
      </c>
      <c r="E203" s="228" t="s">
        <v>19</v>
      </c>
      <c r="F203" s="229" t="s">
        <v>484</v>
      </c>
      <c r="G203" s="227"/>
      <c r="H203" s="230">
        <v>1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222</v>
      </c>
      <c r="AU203" s="236" t="s">
        <v>86</v>
      </c>
      <c r="AV203" s="13" t="s">
        <v>86</v>
      </c>
      <c r="AW203" s="13" t="s">
        <v>37</v>
      </c>
      <c r="AX203" s="13" t="s">
        <v>76</v>
      </c>
      <c r="AY203" s="236" t="s">
        <v>126</v>
      </c>
    </row>
    <row r="204" s="15" customFormat="1">
      <c r="A204" s="15"/>
      <c r="B204" s="250"/>
      <c r="C204" s="251"/>
      <c r="D204" s="224" t="s">
        <v>222</v>
      </c>
      <c r="E204" s="252" t="s">
        <v>19</v>
      </c>
      <c r="F204" s="253" t="s">
        <v>276</v>
      </c>
      <c r="G204" s="251"/>
      <c r="H204" s="254">
        <v>2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0" t="s">
        <v>222</v>
      </c>
      <c r="AU204" s="260" t="s">
        <v>86</v>
      </c>
      <c r="AV204" s="15" t="s">
        <v>151</v>
      </c>
      <c r="AW204" s="15" t="s">
        <v>37</v>
      </c>
      <c r="AX204" s="15" t="s">
        <v>84</v>
      </c>
      <c r="AY204" s="260" t="s">
        <v>126</v>
      </c>
    </row>
    <row r="205" s="2" customFormat="1" ht="24.15" customHeight="1">
      <c r="A205" s="40"/>
      <c r="B205" s="41"/>
      <c r="C205" s="206" t="s">
        <v>485</v>
      </c>
      <c r="D205" s="206" t="s">
        <v>129</v>
      </c>
      <c r="E205" s="207" t="s">
        <v>486</v>
      </c>
      <c r="F205" s="208" t="s">
        <v>487</v>
      </c>
      <c r="G205" s="209" t="s">
        <v>457</v>
      </c>
      <c r="H205" s="210">
        <v>2</v>
      </c>
      <c r="I205" s="211"/>
      <c r="J205" s="212">
        <f>ROUND(I205*H205,2)</f>
        <v>0</v>
      </c>
      <c r="K205" s="208" t="s">
        <v>133</v>
      </c>
      <c r="L205" s="46"/>
      <c r="M205" s="213" t="s">
        <v>19</v>
      </c>
      <c r="N205" s="214" t="s">
        <v>47</v>
      </c>
      <c r="O205" s="86"/>
      <c r="P205" s="215">
        <f>O205*H205</f>
        <v>0</v>
      </c>
      <c r="Q205" s="215">
        <v>0.11241</v>
      </c>
      <c r="R205" s="215">
        <f>Q205*H205</f>
        <v>0.22481999999999999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151</v>
      </c>
      <c r="AT205" s="217" t="s">
        <v>129</v>
      </c>
      <c r="AU205" s="217" t="s">
        <v>86</v>
      </c>
      <c r="AY205" s="19" t="s">
        <v>126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84</v>
      </c>
      <c r="BK205" s="218">
        <f>ROUND(I205*H205,2)</f>
        <v>0</v>
      </c>
      <c r="BL205" s="19" t="s">
        <v>151</v>
      </c>
      <c r="BM205" s="217" t="s">
        <v>488</v>
      </c>
    </row>
    <row r="206" s="2" customFormat="1">
      <c r="A206" s="40"/>
      <c r="B206" s="41"/>
      <c r="C206" s="42"/>
      <c r="D206" s="219" t="s">
        <v>136</v>
      </c>
      <c r="E206" s="42"/>
      <c r="F206" s="220" t="s">
        <v>489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136</v>
      </c>
      <c r="AU206" s="19" t="s">
        <v>86</v>
      </c>
    </row>
    <row r="207" s="2" customFormat="1" ht="21.75" customHeight="1">
      <c r="A207" s="40"/>
      <c r="B207" s="41"/>
      <c r="C207" s="261" t="s">
        <v>490</v>
      </c>
      <c r="D207" s="261" t="s">
        <v>308</v>
      </c>
      <c r="E207" s="262" t="s">
        <v>491</v>
      </c>
      <c r="F207" s="263" t="s">
        <v>492</v>
      </c>
      <c r="G207" s="264" t="s">
        <v>457</v>
      </c>
      <c r="H207" s="265">
        <v>2</v>
      </c>
      <c r="I207" s="266"/>
      <c r="J207" s="267">
        <f>ROUND(I207*H207,2)</f>
        <v>0</v>
      </c>
      <c r="K207" s="263" t="s">
        <v>133</v>
      </c>
      <c r="L207" s="268"/>
      <c r="M207" s="269" t="s">
        <v>19</v>
      </c>
      <c r="N207" s="270" t="s">
        <v>47</v>
      </c>
      <c r="O207" s="86"/>
      <c r="P207" s="215">
        <f>O207*H207</f>
        <v>0</v>
      </c>
      <c r="Q207" s="215">
        <v>0.0061000000000000004</v>
      </c>
      <c r="R207" s="215">
        <f>Q207*H207</f>
        <v>0.012200000000000001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176</v>
      </c>
      <c r="AT207" s="217" t="s">
        <v>308</v>
      </c>
      <c r="AU207" s="217" t="s">
        <v>86</v>
      </c>
      <c r="AY207" s="19" t="s">
        <v>126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84</v>
      </c>
      <c r="BK207" s="218">
        <f>ROUND(I207*H207,2)</f>
        <v>0</v>
      </c>
      <c r="BL207" s="19" t="s">
        <v>151</v>
      </c>
      <c r="BM207" s="217" t="s">
        <v>493</v>
      </c>
    </row>
    <row r="208" s="2" customFormat="1" ht="37.8" customHeight="1">
      <c r="A208" s="40"/>
      <c r="B208" s="41"/>
      <c r="C208" s="206" t="s">
        <v>494</v>
      </c>
      <c r="D208" s="206" t="s">
        <v>129</v>
      </c>
      <c r="E208" s="207" t="s">
        <v>495</v>
      </c>
      <c r="F208" s="208" t="s">
        <v>496</v>
      </c>
      <c r="G208" s="209" t="s">
        <v>265</v>
      </c>
      <c r="H208" s="210">
        <v>15</v>
      </c>
      <c r="I208" s="211"/>
      <c r="J208" s="212">
        <f>ROUND(I208*H208,2)</f>
        <v>0</v>
      </c>
      <c r="K208" s="208" t="s">
        <v>133</v>
      </c>
      <c r="L208" s="46"/>
      <c r="M208" s="213" t="s">
        <v>19</v>
      </c>
      <c r="N208" s="214" t="s">
        <v>47</v>
      </c>
      <c r="O208" s="86"/>
      <c r="P208" s="215">
        <f>O208*H208</f>
        <v>0</v>
      </c>
      <c r="Q208" s="215">
        <v>0.0025999999999999999</v>
      </c>
      <c r="R208" s="215">
        <f>Q208*H208</f>
        <v>0.039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151</v>
      </c>
      <c r="AT208" s="217" t="s">
        <v>129</v>
      </c>
      <c r="AU208" s="217" t="s">
        <v>86</v>
      </c>
      <c r="AY208" s="19" t="s">
        <v>126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84</v>
      </c>
      <c r="BK208" s="218">
        <f>ROUND(I208*H208,2)</f>
        <v>0</v>
      </c>
      <c r="BL208" s="19" t="s">
        <v>151</v>
      </c>
      <c r="BM208" s="217" t="s">
        <v>497</v>
      </c>
    </row>
    <row r="209" s="2" customFormat="1">
      <c r="A209" s="40"/>
      <c r="B209" s="41"/>
      <c r="C209" s="42"/>
      <c r="D209" s="219" t="s">
        <v>136</v>
      </c>
      <c r="E209" s="42"/>
      <c r="F209" s="220" t="s">
        <v>498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136</v>
      </c>
      <c r="AU209" s="19" t="s">
        <v>86</v>
      </c>
    </row>
    <row r="210" s="13" customFormat="1">
      <c r="A210" s="13"/>
      <c r="B210" s="226"/>
      <c r="C210" s="227"/>
      <c r="D210" s="224" t="s">
        <v>222</v>
      </c>
      <c r="E210" s="228" t="s">
        <v>19</v>
      </c>
      <c r="F210" s="229" t="s">
        <v>499</v>
      </c>
      <c r="G210" s="227"/>
      <c r="H210" s="230">
        <v>15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222</v>
      </c>
      <c r="AU210" s="236" t="s">
        <v>86</v>
      </c>
      <c r="AV210" s="13" t="s">
        <v>86</v>
      </c>
      <c r="AW210" s="13" t="s">
        <v>37</v>
      </c>
      <c r="AX210" s="13" t="s">
        <v>84</v>
      </c>
      <c r="AY210" s="236" t="s">
        <v>126</v>
      </c>
    </row>
    <row r="211" s="2" customFormat="1" ht="37.8" customHeight="1">
      <c r="A211" s="40"/>
      <c r="B211" s="41"/>
      <c r="C211" s="206" t="s">
        <v>500</v>
      </c>
      <c r="D211" s="206" t="s">
        <v>129</v>
      </c>
      <c r="E211" s="207" t="s">
        <v>501</v>
      </c>
      <c r="F211" s="208" t="s">
        <v>502</v>
      </c>
      <c r="G211" s="209" t="s">
        <v>265</v>
      </c>
      <c r="H211" s="210">
        <v>15</v>
      </c>
      <c r="I211" s="211"/>
      <c r="J211" s="212">
        <f>ROUND(I211*H211,2)</f>
        <v>0</v>
      </c>
      <c r="K211" s="208" t="s">
        <v>133</v>
      </c>
      <c r="L211" s="46"/>
      <c r="M211" s="213" t="s">
        <v>19</v>
      </c>
      <c r="N211" s="214" t="s">
        <v>47</v>
      </c>
      <c r="O211" s="86"/>
      <c r="P211" s="215">
        <f>O211*H211</f>
        <v>0</v>
      </c>
      <c r="Q211" s="215">
        <v>1.0000000000000001E-05</v>
      </c>
      <c r="R211" s="215">
        <f>Q211*H211</f>
        <v>0.00015000000000000001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151</v>
      </c>
      <c r="AT211" s="217" t="s">
        <v>129</v>
      </c>
      <c r="AU211" s="217" t="s">
        <v>86</v>
      </c>
      <c r="AY211" s="19" t="s">
        <v>126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84</v>
      </c>
      <c r="BK211" s="218">
        <f>ROUND(I211*H211,2)</f>
        <v>0</v>
      </c>
      <c r="BL211" s="19" t="s">
        <v>151</v>
      </c>
      <c r="BM211" s="217" t="s">
        <v>503</v>
      </c>
    </row>
    <row r="212" s="2" customFormat="1">
      <c r="A212" s="40"/>
      <c r="B212" s="41"/>
      <c r="C212" s="42"/>
      <c r="D212" s="219" t="s">
        <v>136</v>
      </c>
      <c r="E212" s="42"/>
      <c r="F212" s="220" t="s">
        <v>504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136</v>
      </c>
      <c r="AU212" s="19" t="s">
        <v>86</v>
      </c>
    </row>
    <row r="213" s="2" customFormat="1" ht="49.05" customHeight="1">
      <c r="A213" s="40"/>
      <c r="B213" s="41"/>
      <c r="C213" s="206" t="s">
        <v>505</v>
      </c>
      <c r="D213" s="206" t="s">
        <v>129</v>
      </c>
      <c r="E213" s="207" t="s">
        <v>506</v>
      </c>
      <c r="F213" s="208" t="s">
        <v>507</v>
      </c>
      <c r="G213" s="209" t="s">
        <v>389</v>
      </c>
      <c r="H213" s="210">
        <v>1830</v>
      </c>
      <c r="I213" s="211"/>
      <c r="J213" s="212">
        <f>ROUND(I213*H213,2)</f>
        <v>0</v>
      </c>
      <c r="K213" s="208" t="s">
        <v>133</v>
      </c>
      <c r="L213" s="46"/>
      <c r="M213" s="213" t="s">
        <v>19</v>
      </c>
      <c r="N213" s="214" t="s">
        <v>47</v>
      </c>
      <c r="O213" s="86"/>
      <c r="P213" s="215">
        <f>O213*H213</f>
        <v>0</v>
      </c>
      <c r="Q213" s="215">
        <v>0.1295</v>
      </c>
      <c r="R213" s="215">
        <f>Q213*H213</f>
        <v>236.98500000000001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151</v>
      </c>
      <c r="AT213" s="217" t="s">
        <v>129</v>
      </c>
      <c r="AU213" s="217" t="s">
        <v>86</v>
      </c>
      <c r="AY213" s="19" t="s">
        <v>126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84</v>
      </c>
      <c r="BK213" s="218">
        <f>ROUND(I213*H213,2)</f>
        <v>0</v>
      </c>
      <c r="BL213" s="19" t="s">
        <v>151</v>
      </c>
      <c r="BM213" s="217" t="s">
        <v>508</v>
      </c>
    </row>
    <row r="214" s="2" customFormat="1">
      <c r="A214" s="40"/>
      <c r="B214" s="41"/>
      <c r="C214" s="42"/>
      <c r="D214" s="219" t="s">
        <v>136</v>
      </c>
      <c r="E214" s="42"/>
      <c r="F214" s="220" t="s">
        <v>509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136</v>
      </c>
      <c r="AU214" s="19" t="s">
        <v>86</v>
      </c>
    </row>
    <row r="215" s="2" customFormat="1">
      <c r="A215" s="40"/>
      <c r="B215" s="41"/>
      <c r="C215" s="42"/>
      <c r="D215" s="224" t="s">
        <v>138</v>
      </c>
      <c r="E215" s="42"/>
      <c r="F215" s="225" t="s">
        <v>510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138</v>
      </c>
      <c r="AU215" s="19" t="s">
        <v>86</v>
      </c>
    </row>
    <row r="216" s="2" customFormat="1" ht="16.5" customHeight="1">
      <c r="A216" s="40"/>
      <c r="B216" s="41"/>
      <c r="C216" s="261" t="s">
        <v>511</v>
      </c>
      <c r="D216" s="261" t="s">
        <v>308</v>
      </c>
      <c r="E216" s="262" t="s">
        <v>512</v>
      </c>
      <c r="F216" s="263" t="s">
        <v>513</v>
      </c>
      <c r="G216" s="264" t="s">
        <v>389</v>
      </c>
      <c r="H216" s="265">
        <v>1866.5999999999999</v>
      </c>
      <c r="I216" s="266"/>
      <c r="J216" s="267">
        <f>ROUND(I216*H216,2)</f>
        <v>0</v>
      </c>
      <c r="K216" s="263" t="s">
        <v>133</v>
      </c>
      <c r="L216" s="268"/>
      <c r="M216" s="269" t="s">
        <v>19</v>
      </c>
      <c r="N216" s="270" t="s">
        <v>47</v>
      </c>
      <c r="O216" s="86"/>
      <c r="P216" s="215">
        <f>O216*H216</f>
        <v>0</v>
      </c>
      <c r="Q216" s="215">
        <v>0.045999999999999999</v>
      </c>
      <c r="R216" s="215">
        <f>Q216*H216</f>
        <v>85.863599999999991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176</v>
      </c>
      <c r="AT216" s="217" t="s">
        <v>308</v>
      </c>
      <c r="AU216" s="217" t="s">
        <v>86</v>
      </c>
      <c r="AY216" s="19" t="s">
        <v>126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84</v>
      </c>
      <c r="BK216" s="218">
        <f>ROUND(I216*H216,2)</f>
        <v>0</v>
      </c>
      <c r="BL216" s="19" t="s">
        <v>151</v>
      </c>
      <c r="BM216" s="217" t="s">
        <v>514</v>
      </c>
    </row>
    <row r="217" s="13" customFormat="1">
      <c r="A217" s="13"/>
      <c r="B217" s="226"/>
      <c r="C217" s="227"/>
      <c r="D217" s="224" t="s">
        <v>222</v>
      </c>
      <c r="E217" s="227"/>
      <c r="F217" s="229" t="s">
        <v>515</v>
      </c>
      <c r="G217" s="227"/>
      <c r="H217" s="230">
        <v>1866.5999999999999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222</v>
      </c>
      <c r="AU217" s="236" t="s">
        <v>86</v>
      </c>
      <c r="AV217" s="13" t="s">
        <v>86</v>
      </c>
      <c r="AW217" s="13" t="s">
        <v>4</v>
      </c>
      <c r="AX217" s="13" t="s">
        <v>84</v>
      </c>
      <c r="AY217" s="236" t="s">
        <v>126</v>
      </c>
    </row>
    <row r="218" s="2" customFormat="1" ht="24.15" customHeight="1">
      <c r="A218" s="40"/>
      <c r="B218" s="41"/>
      <c r="C218" s="206" t="s">
        <v>516</v>
      </c>
      <c r="D218" s="206" t="s">
        <v>129</v>
      </c>
      <c r="E218" s="207" t="s">
        <v>517</v>
      </c>
      <c r="F218" s="208" t="s">
        <v>518</v>
      </c>
      <c r="G218" s="209" t="s">
        <v>265</v>
      </c>
      <c r="H218" s="210">
        <v>3192</v>
      </c>
      <c r="I218" s="211"/>
      <c r="J218" s="212">
        <f>ROUND(I218*H218,2)</f>
        <v>0</v>
      </c>
      <c r="K218" s="208" t="s">
        <v>19</v>
      </c>
      <c r="L218" s="46"/>
      <c r="M218" s="213" t="s">
        <v>19</v>
      </c>
      <c r="N218" s="214" t="s">
        <v>47</v>
      </c>
      <c r="O218" s="86"/>
      <c r="P218" s="215">
        <f>O218*H218</f>
        <v>0</v>
      </c>
      <c r="Q218" s="215">
        <v>0.00036999999999999999</v>
      </c>
      <c r="R218" s="215">
        <f>Q218*H218</f>
        <v>1.1810400000000001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151</v>
      </c>
      <c r="AT218" s="217" t="s">
        <v>129</v>
      </c>
      <c r="AU218" s="217" t="s">
        <v>86</v>
      </c>
      <c r="AY218" s="19" t="s">
        <v>126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84</v>
      </c>
      <c r="BK218" s="218">
        <f>ROUND(I218*H218,2)</f>
        <v>0</v>
      </c>
      <c r="BL218" s="19" t="s">
        <v>151</v>
      </c>
      <c r="BM218" s="217" t="s">
        <v>519</v>
      </c>
    </row>
    <row r="219" s="2" customFormat="1">
      <c r="A219" s="40"/>
      <c r="B219" s="41"/>
      <c r="C219" s="42"/>
      <c r="D219" s="224" t="s">
        <v>138</v>
      </c>
      <c r="E219" s="42"/>
      <c r="F219" s="225" t="s">
        <v>520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138</v>
      </c>
      <c r="AU219" s="19" t="s">
        <v>86</v>
      </c>
    </row>
    <row r="220" s="2" customFormat="1" ht="37.8" customHeight="1">
      <c r="A220" s="40"/>
      <c r="B220" s="41"/>
      <c r="C220" s="206" t="s">
        <v>521</v>
      </c>
      <c r="D220" s="206" t="s">
        <v>129</v>
      </c>
      <c r="E220" s="207" t="s">
        <v>522</v>
      </c>
      <c r="F220" s="208" t="s">
        <v>523</v>
      </c>
      <c r="G220" s="209" t="s">
        <v>265</v>
      </c>
      <c r="H220" s="210">
        <v>4104</v>
      </c>
      <c r="I220" s="211"/>
      <c r="J220" s="212">
        <f>ROUND(I220*H220,2)</f>
        <v>0</v>
      </c>
      <c r="K220" s="208" t="s">
        <v>133</v>
      </c>
      <c r="L220" s="46"/>
      <c r="M220" s="213" t="s">
        <v>19</v>
      </c>
      <c r="N220" s="214" t="s">
        <v>47</v>
      </c>
      <c r="O220" s="86"/>
      <c r="P220" s="215">
        <f>O220*H220</f>
        <v>0</v>
      </c>
      <c r="Q220" s="215">
        <v>0.00036000000000000002</v>
      </c>
      <c r="R220" s="215">
        <f>Q220*H220</f>
        <v>1.4774400000000001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151</v>
      </c>
      <c r="AT220" s="217" t="s">
        <v>129</v>
      </c>
      <c r="AU220" s="217" t="s">
        <v>86</v>
      </c>
      <c r="AY220" s="19" t="s">
        <v>126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84</v>
      </c>
      <c r="BK220" s="218">
        <f>ROUND(I220*H220,2)</f>
        <v>0</v>
      </c>
      <c r="BL220" s="19" t="s">
        <v>151</v>
      </c>
      <c r="BM220" s="217" t="s">
        <v>524</v>
      </c>
    </row>
    <row r="221" s="2" customFormat="1">
      <c r="A221" s="40"/>
      <c r="B221" s="41"/>
      <c r="C221" s="42"/>
      <c r="D221" s="219" t="s">
        <v>136</v>
      </c>
      <c r="E221" s="42"/>
      <c r="F221" s="220" t="s">
        <v>525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136</v>
      </c>
      <c r="AU221" s="19" t="s">
        <v>86</v>
      </c>
    </row>
    <row r="222" s="2" customFormat="1">
      <c r="A222" s="40"/>
      <c r="B222" s="41"/>
      <c r="C222" s="42"/>
      <c r="D222" s="224" t="s">
        <v>138</v>
      </c>
      <c r="E222" s="42"/>
      <c r="F222" s="225" t="s">
        <v>526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138</v>
      </c>
      <c r="AU222" s="19" t="s">
        <v>86</v>
      </c>
    </row>
    <row r="223" s="2" customFormat="1" ht="62.7" customHeight="1">
      <c r="A223" s="40"/>
      <c r="B223" s="41"/>
      <c r="C223" s="206" t="s">
        <v>527</v>
      </c>
      <c r="D223" s="206" t="s">
        <v>129</v>
      </c>
      <c r="E223" s="207" t="s">
        <v>528</v>
      </c>
      <c r="F223" s="208" t="s">
        <v>529</v>
      </c>
      <c r="G223" s="209" t="s">
        <v>389</v>
      </c>
      <c r="H223" s="210">
        <v>30</v>
      </c>
      <c r="I223" s="211"/>
      <c r="J223" s="212">
        <f>ROUND(I223*H223,2)</f>
        <v>0</v>
      </c>
      <c r="K223" s="208" t="s">
        <v>133</v>
      </c>
      <c r="L223" s="46"/>
      <c r="M223" s="213" t="s">
        <v>19</v>
      </c>
      <c r="N223" s="214" t="s">
        <v>47</v>
      </c>
      <c r="O223" s="86"/>
      <c r="P223" s="215">
        <f>O223*H223</f>
        <v>0</v>
      </c>
      <c r="Q223" s="215">
        <v>0.00060999999999999997</v>
      </c>
      <c r="R223" s="215">
        <f>Q223*H223</f>
        <v>0.0183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151</v>
      </c>
      <c r="AT223" s="217" t="s">
        <v>129</v>
      </c>
      <c r="AU223" s="217" t="s">
        <v>86</v>
      </c>
      <c r="AY223" s="19" t="s">
        <v>126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84</v>
      </c>
      <c r="BK223" s="218">
        <f>ROUND(I223*H223,2)</f>
        <v>0</v>
      </c>
      <c r="BL223" s="19" t="s">
        <v>151</v>
      </c>
      <c r="BM223" s="217" t="s">
        <v>530</v>
      </c>
    </row>
    <row r="224" s="2" customFormat="1">
      <c r="A224" s="40"/>
      <c r="B224" s="41"/>
      <c r="C224" s="42"/>
      <c r="D224" s="219" t="s">
        <v>136</v>
      </c>
      <c r="E224" s="42"/>
      <c r="F224" s="220" t="s">
        <v>531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136</v>
      </c>
      <c r="AU224" s="19" t="s">
        <v>86</v>
      </c>
    </row>
    <row r="225" s="2" customFormat="1" ht="24.15" customHeight="1">
      <c r="A225" s="40"/>
      <c r="B225" s="41"/>
      <c r="C225" s="206" t="s">
        <v>532</v>
      </c>
      <c r="D225" s="206" t="s">
        <v>129</v>
      </c>
      <c r="E225" s="207" t="s">
        <v>533</v>
      </c>
      <c r="F225" s="208" t="s">
        <v>534</v>
      </c>
      <c r="G225" s="209" t="s">
        <v>389</v>
      </c>
      <c r="H225" s="210">
        <v>30</v>
      </c>
      <c r="I225" s="211"/>
      <c r="J225" s="212">
        <f>ROUND(I225*H225,2)</f>
        <v>0</v>
      </c>
      <c r="K225" s="208" t="s">
        <v>133</v>
      </c>
      <c r="L225" s="46"/>
      <c r="M225" s="213" t="s">
        <v>19</v>
      </c>
      <c r="N225" s="214" t="s">
        <v>47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151</v>
      </c>
      <c r="AT225" s="217" t="s">
        <v>129</v>
      </c>
      <c r="AU225" s="217" t="s">
        <v>86</v>
      </c>
      <c r="AY225" s="19" t="s">
        <v>126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84</v>
      </c>
      <c r="BK225" s="218">
        <f>ROUND(I225*H225,2)</f>
        <v>0</v>
      </c>
      <c r="BL225" s="19" t="s">
        <v>151</v>
      </c>
      <c r="BM225" s="217" t="s">
        <v>535</v>
      </c>
    </row>
    <row r="226" s="2" customFormat="1">
      <c r="A226" s="40"/>
      <c r="B226" s="41"/>
      <c r="C226" s="42"/>
      <c r="D226" s="219" t="s">
        <v>136</v>
      </c>
      <c r="E226" s="42"/>
      <c r="F226" s="220" t="s">
        <v>536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136</v>
      </c>
      <c r="AU226" s="19" t="s">
        <v>86</v>
      </c>
    </row>
    <row r="227" s="2" customFormat="1" ht="24.15" customHeight="1">
      <c r="A227" s="40"/>
      <c r="B227" s="41"/>
      <c r="C227" s="206" t="s">
        <v>537</v>
      </c>
      <c r="D227" s="206" t="s">
        <v>129</v>
      </c>
      <c r="E227" s="207" t="s">
        <v>538</v>
      </c>
      <c r="F227" s="208" t="s">
        <v>539</v>
      </c>
      <c r="G227" s="209" t="s">
        <v>389</v>
      </c>
      <c r="H227" s="210">
        <v>2</v>
      </c>
      <c r="I227" s="211"/>
      <c r="J227" s="212">
        <f>ROUND(I227*H227,2)</f>
        <v>0</v>
      </c>
      <c r="K227" s="208" t="s">
        <v>133</v>
      </c>
      <c r="L227" s="46"/>
      <c r="M227" s="213" t="s">
        <v>19</v>
      </c>
      <c r="N227" s="214" t="s">
        <v>47</v>
      </c>
      <c r="O227" s="86"/>
      <c r="P227" s="215">
        <f>O227*H227</f>
        <v>0</v>
      </c>
      <c r="Q227" s="215">
        <v>0.29221000000000003</v>
      </c>
      <c r="R227" s="215">
        <f>Q227*H227</f>
        <v>0.58442000000000005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151</v>
      </c>
      <c r="AT227" s="217" t="s">
        <v>129</v>
      </c>
      <c r="AU227" s="217" t="s">
        <v>86</v>
      </c>
      <c r="AY227" s="19" t="s">
        <v>126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84</v>
      </c>
      <c r="BK227" s="218">
        <f>ROUND(I227*H227,2)</f>
        <v>0</v>
      </c>
      <c r="BL227" s="19" t="s">
        <v>151</v>
      </c>
      <c r="BM227" s="217" t="s">
        <v>540</v>
      </c>
    </row>
    <row r="228" s="2" customFormat="1">
      <c r="A228" s="40"/>
      <c r="B228" s="41"/>
      <c r="C228" s="42"/>
      <c r="D228" s="219" t="s">
        <v>136</v>
      </c>
      <c r="E228" s="42"/>
      <c r="F228" s="220" t="s">
        <v>541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136</v>
      </c>
      <c r="AU228" s="19" t="s">
        <v>86</v>
      </c>
    </row>
    <row r="229" s="2" customFormat="1" ht="33" customHeight="1">
      <c r="A229" s="40"/>
      <c r="B229" s="41"/>
      <c r="C229" s="261" t="s">
        <v>542</v>
      </c>
      <c r="D229" s="261" t="s">
        <v>308</v>
      </c>
      <c r="E229" s="262" t="s">
        <v>543</v>
      </c>
      <c r="F229" s="263" t="s">
        <v>544</v>
      </c>
      <c r="G229" s="264" t="s">
        <v>389</v>
      </c>
      <c r="H229" s="265">
        <v>1</v>
      </c>
      <c r="I229" s="266"/>
      <c r="J229" s="267">
        <f>ROUND(I229*H229,2)</f>
        <v>0</v>
      </c>
      <c r="K229" s="263" t="s">
        <v>133</v>
      </c>
      <c r="L229" s="268"/>
      <c r="M229" s="269" t="s">
        <v>19</v>
      </c>
      <c r="N229" s="270" t="s">
        <v>47</v>
      </c>
      <c r="O229" s="86"/>
      <c r="P229" s="215">
        <f>O229*H229</f>
        <v>0</v>
      </c>
      <c r="Q229" s="215">
        <v>0.066299999999999998</v>
      </c>
      <c r="R229" s="215">
        <f>Q229*H229</f>
        <v>0.066299999999999998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176</v>
      </c>
      <c r="AT229" s="217" t="s">
        <v>308</v>
      </c>
      <c r="AU229" s="217" t="s">
        <v>86</v>
      </c>
      <c r="AY229" s="19" t="s">
        <v>126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84</v>
      </c>
      <c r="BK229" s="218">
        <f>ROUND(I229*H229,2)</f>
        <v>0</v>
      </c>
      <c r="BL229" s="19" t="s">
        <v>151</v>
      </c>
      <c r="BM229" s="217" t="s">
        <v>545</v>
      </c>
    </row>
    <row r="230" s="2" customFormat="1" ht="24.15" customHeight="1">
      <c r="A230" s="40"/>
      <c r="B230" s="41"/>
      <c r="C230" s="261" t="s">
        <v>546</v>
      </c>
      <c r="D230" s="261" t="s">
        <v>308</v>
      </c>
      <c r="E230" s="262" t="s">
        <v>547</v>
      </c>
      <c r="F230" s="263" t="s">
        <v>548</v>
      </c>
      <c r="G230" s="264" t="s">
        <v>457</v>
      </c>
      <c r="H230" s="265">
        <v>2</v>
      </c>
      <c r="I230" s="266"/>
      <c r="J230" s="267">
        <f>ROUND(I230*H230,2)</f>
        <v>0</v>
      </c>
      <c r="K230" s="263" t="s">
        <v>133</v>
      </c>
      <c r="L230" s="268"/>
      <c r="M230" s="269" t="s">
        <v>19</v>
      </c>
      <c r="N230" s="270" t="s">
        <v>47</v>
      </c>
      <c r="O230" s="86"/>
      <c r="P230" s="215">
        <f>O230*H230</f>
        <v>0</v>
      </c>
      <c r="Q230" s="215">
        <v>0.0041000000000000003</v>
      </c>
      <c r="R230" s="215">
        <f>Q230*H230</f>
        <v>0.0082000000000000007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176</v>
      </c>
      <c r="AT230" s="217" t="s">
        <v>308</v>
      </c>
      <c r="AU230" s="217" t="s">
        <v>86</v>
      </c>
      <c r="AY230" s="19" t="s">
        <v>126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84</v>
      </c>
      <c r="BK230" s="218">
        <f>ROUND(I230*H230,2)</f>
        <v>0</v>
      </c>
      <c r="BL230" s="19" t="s">
        <v>151</v>
      </c>
      <c r="BM230" s="217" t="s">
        <v>549</v>
      </c>
    </row>
    <row r="231" s="2" customFormat="1" ht="44.25" customHeight="1">
      <c r="A231" s="40"/>
      <c r="B231" s="41"/>
      <c r="C231" s="261" t="s">
        <v>550</v>
      </c>
      <c r="D231" s="261" t="s">
        <v>308</v>
      </c>
      <c r="E231" s="262" t="s">
        <v>551</v>
      </c>
      <c r="F231" s="263" t="s">
        <v>552</v>
      </c>
      <c r="G231" s="264" t="s">
        <v>457</v>
      </c>
      <c r="H231" s="265">
        <v>1</v>
      </c>
      <c r="I231" s="266"/>
      <c r="J231" s="267">
        <f>ROUND(I231*H231,2)</f>
        <v>0</v>
      </c>
      <c r="K231" s="263" t="s">
        <v>133</v>
      </c>
      <c r="L231" s="268"/>
      <c r="M231" s="269" t="s">
        <v>19</v>
      </c>
      <c r="N231" s="270" t="s">
        <v>47</v>
      </c>
      <c r="O231" s="86"/>
      <c r="P231" s="215">
        <f>O231*H231</f>
        <v>0</v>
      </c>
      <c r="Q231" s="215">
        <v>0.031899999999999998</v>
      </c>
      <c r="R231" s="215">
        <f>Q231*H231</f>
        <v>0.031899999999999998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176</v>
      </c>
      <c r="AT231" s="217" t="s">
        <v>308</v>
      </c>
      <c r="AU231" s="217" t="s">
        <v>86</v>
      </c>
      <c r="AY231" s="19" t="s">
        <v>126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84</v>
      </c>
      <c r="BK231" s="218">
        <f>ROUND(I231*H231,2)</f>
        <v>0</v>
      </c>
      <c r="BL231" s="19" t="s">
        <v>151</v>
      </c>
      <c r="BM231" s="217" t="s">
        <v>553</v>
      </c>
    </row>
    <row r="232" s="2" customFormat="1" ht="49.05" customHeight="1">
      <c r="A232" s="40"/>
      <c r="B232" s="41"/>
      <c r="C232" s="261" t="s">
        <v>554</v>
      </c>
      <c r="D232" s="261" t="s">
        <v>308</v>
      </c>
      <c r="E232" s="262" t="s">
        <v>555</v>
      </c>
      <c r="F232" s="263" t="s">
        <v>556</v>
      </c>
      <c r="G232" s="264" t="s">
        <v>457</v>
      </c>
      <c r="H232" s="265">
        <v>1</v>
      </c>
      <c r="I232" s="266"/>
      <c r="J232" s="267">
        <f>ROUND(I232*H232,2)</f>
        <v>0</v>
      </c>
      <c r="K232" s="263" t="s">
        <v>133</v>
      </c>
      <c r="L232" s="268"/>
      <c r="M232" s="269" t="s">
        <v>19</v>
      </c>
      <c r="N232" s="270" t="s">
        <v>47</v>
      </c>
      <c r="O232" s="86"/>
      <c r="P232" s="215">
        <f>O232*H232</f>
        <v>0</v>
      </c>
      <c r="Q232" s="215">
        <v>0.026499999999999999</v>
      </c>
      <c r="R232" s="215">
        <f>Q232*H232</f>
        <v>0.026499999999999999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176</v>
      </c>
      <c r="AT232" s="217" t="s">
        <v>308</v>
      </c>
      <c r="AU232" s="217" t="s">
        <v>86</v>
      </c>
      <c r="AY232" s="19" t="s">
        <v>126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84</v>
      </c>
      <c r="BK232" s="218">
        <f>ROUND(I232*H232,2)</f>
        <v>0</v>
      </c>
      <c r="BL232" s="19" t="s">
        <v>151</v>
      </c>
      <c r="BM232" s="217" t="s">
        <v>557</v>
      </c>
    </row>
    <row r="233" s="2" customFormat="1" ht="90" customHeight="1">
      <c r="A233" s="40"/>
      <c r="B233" s="41"/>
      <c r="C233" s="206" t="s">
        <v>558</v>
      </c>
      <c r="D233" s="206" t="s">
        <v>129</v>
      </c>
      <c r="E233" s="207" t="s">
        <v>559</v>
      </c>
      <c r="F233" s="208" t="s">
        <v>560</v>
      </c>
      <c r="G233" s="209" t="s">
        <v>389</v>
      </c>
      <c r="H233" s="210">
        <v>240</v>
      </c>
      <c r="I233" s="211"/>
      <c r="J233" s="212">
        <f>ROUND(I233*H233,2)</f>
        <v>0</v>
      </c>
      <c r="K233" s="208" t="s">
        <v>133</v>
      </c>
      <c r="L233" s="46"/>
      <c r="M233" s="213" t="s">
        <v>19</v>
      </c>
      <c r="N233" s="214" t="s">
        <v>47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0.19400000000000001</v>
      </c>
      <c r="T233" s="216">
        <f>S233*H233</f>
        <v>46.560000000000002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151</v>
      </c>
      <c r="AT233" s="217" t="s">
        <v>129</v>
      </c>
      <c r="AU233" s="217" t="s">
        <v>86</v>
      </c>
      <c r="AY233" s="19" t="s">
        <v>126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84</v>
      </c>
      <c r="BK233" s="218">
        <f>ROUND(I233*H233,2)</f>
        <v>0</v>
      </c>
      <c r="BL233" s="19" t="s">
        <v>151</v>
      </c>
      <c r="BM233" s="217" t="s">
        <v>561</v>
      </c>
    </row>
    <row r="234" s="2" customFormat="1">
      <c r="A234" s="40"/>
      <c r="B234" s="41"/>
      <c r="C234" s="42"/>
      <c r="D234" s="219" t="s">
        <v>136</v>
      </c>
      <c r="E234" s="42"/>
      <c r="F234" s="220" t="s">
        <v>562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136</v>
      </c>
      <c r="AU234" s="19" t="s">
        <v>86</v>
      </c>
    </row>
    <row r="235" s="2" customFormat="1" ht="66.75" customHeight="1">
      <c r="A235" s="40"/>
      <c r="B235" s="41"/>
      <c r="C235" s="206" t="s">
        <v>563</v>
      </c>
      <c r="D235" s="206" t="s">
        <v>129</v>
      </c>
      <c r="E235" s="207" t="s">
        <v>564</v>
      </c>
      <c r="F235" s="208" t="s">
        <v>565</v>
      </c>
      <c r="G235" s="209" t="s">
        <v>389</v>
      </c>
      <c r="H235" s="210">
        <v>3</v>
      </c>
      <c r="I235" s="211"/>
      <c r="J235" s="212">
        <f>ROUND(I235*H235,2)</f>
        <v>0</v>
      </c>
      <c r="K235" s="208" t="s">
        <v>133</v>
      </c>
      <c r="L235" s="46"/>
      <c r="M235" s="213" t="s">
        <v>19</v>
      </c>
      <c r="N235" s="214" t="s">
        <v>47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0.90000000000000002</v>
      </c>
      <c r="T235" s="216">
        <f>S235*H235</f>
        <v>2.7000000000000002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151</v>
      </c>
      <c r="AT235" s="217" t="s">
        <v>129</v>
      </c>
      <c r="AU235" s="217" t="s">
        <v>86</v>
      </c>
      <c r="AY235" s="19" t="s">
        <v>126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84</v>
      </c>
      <c r="BK235" s="218">
        <f>ROUND(I235*H235,2)</f>
        <v>0</v>
      </c>
      <c r="BL235" s="19" t="s">
        <v>151</v>
      </c>
      <c r="BM235" s="217" t="s">
        <v>566</v>
      </c>
    </row>
    <row r="236" s="2" customFormat="1">
      <c r="A236" s="40"/>
      <c r="B236" s="41"/>
      <c r="C236" s="42"/>
      <c r="D236" s="219" t="s">
        <v>136</v>
      </c>
      <c r="E236" s="42"/>
      <c r="F236" s="220" t="s">
        <v>567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136</v>
      </c>
      <c r="AU236" s="19" t="s">
        <v>86</v>
      </c>
    </row>
    <row r="237" s="12" customFormat="1" ht="22.8" customHeight="1">
      <c r="A237" s="12"/>
      <c r="B237" s="190"/>
      <c r="C237" s="191"/>
      <c r="D237" s="192" t="s">
        <v>75</v>
      </c>
      <c r="E237" s="204" t="s">
        <v>568</v>
      </c>
      <c r="F237" s="204" t="s">
        <v>569</v>
      </c>
      <c r="G237" s="191"/>
      <c r="H237" s="191"/>
      <c r="I237" s="194"/>
      <c r="J237" s="205">
        <f>BK237</f>
        <v>0</v>
      </c>
      <c r="K237" s="191"/>
      <c r="L237" s="196"/>
      <c r="M237" s="197"/>
      <c r="N237" s="198"/>
      <c r="O237" s="198"/>
      <c r="P237" s="199">
        <f>SUM(P238:P240)</f>
        <v>0</v>
      </c>
      <c r="Q237" s="198"/>
      <c r="R237" s="199">
        <f>SUM(R238:R240)</f>
        <v>0</v>
      </c>
      <c r="S237" s="198"/>
      <c r="T237" s="200">
        <f>SUM(T238:T240)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1" t="s">
        <v>84</v>
      </c>
      <c r="AT237" s="202" t="s">
        <v>75</v>
      </c>
      <c r="AU237" s="202" t="s">
        <v>84</v>
      </c>
      <c r="AY237" s="201" t="s">
        <v>126</v>
      </c>
      <c r="BK237" s="203">
        <f>SUM(BK238:BK240)</f>
        <v>0</v>
      </c>
    </row>
    <row r="238" s="2" customFormat="1" ht="37.8" customHeight="1">
      <c r="A238" s="40"/>
      <c r="B238" s="41"/>
      <c r="C238" s="206" t="s">
        <v>570</v>
      </c>
      <c r="D238" s="206" t="s">
        <v>129</v>
      </c>
      <c r="E238" s="207" t="s">
        <v>571</v>
      </c>
      <c r="F238" s="208" t="s">
        <v>572</v>
      </c>
      <c r="G238" s="209" t="s">
        <v>299</v>
      </c>
      <c r="H238" s="210">
        <v>56.984000000000002</v>
      </c>
      <c r="I238" s="211"/>
      <c r="J238" s="212">
        <f>ROUND(I238*H238,2)</f>
        <v>0</v>
      </c>
      <c r="K238" s="208" t="s">
        <v>19</v>
      </c>
      <c r="L238" s="46"/>
      <c r="M238" s="213" t="s">
        <v>19</v>
      </c>
      <c r="N238" s="214" t="s">
        <v>47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151</v>
      </c>
      <c r="AT238" s="217" t="s">
        <v>129</v>
      </c>
      <c r="AU238" s="217" t="s">
        <v>86</v>
      </c>
      <c r="AY238" s="19" t="s">
        <v>126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84</v>
      </c>
      <c r="BK238" s="218">
        <f>ROUND(I238*H238,2)</f>
        <v>0</v>
      </c>
      <c r="BL238" s="19" t="s">
        <v>151</v>
      </c>
      <c r="BM238" s="217" t="s">
        <v>573</v>
      </c>
    </row>
    <row r="239" s="2" customFormat="1" ht="49.05" customHeight="1">
      <c r="A239" s="40"/>
      <c r="B239" s="41"/>
      <c r="C239" s="206" t="s">
        <v>574</v>
      </c>
      <c r="D239" s="206" t="s">
        <v>129</v>
      </c>
      <c r="E239" s="207" t="s">
        <v>575</v>
      </c>
      <c r="F239" s="208" t="s">
        <v>576</v>
      </c>
      <c r="G239" s="209" t="s">
        <v>299</v>
      </c>
      <c r="H239" s="210">
        <v>56.984000000000002</v>
      </c>
      <c r="I239" s="211"/>
      <c r="J239" s="212">
        <f>ROUND(I239*H239,2)</f>
        <v>0</v>
      </c>
      <c r="K239" s="208" t="s">
        <v>133</v>
      </c>
      <c r="L239" s="46"/>
      <c r="M239" s="213" t="s">
        <v>19</v>
      </c>
      <c r="N239" s="214" t="s">
        <v>47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151</v>
      </c>
      <c r="AT239" s="217" t="s">
        <v>129</v>
      </c>
      <c r="AU239" s="217" t="s">
        <v>86</v>
      </c>
      <c r="AY239" s="19" t="s">
        <v>126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84</v>
      </c>
      <c r="BK239" s="218">
        <f>ROUND(I239*H239,2)</f>
        <v>0</v>
      </c>
      <c r="BL239" s="19" t="s">
        <v>151</v>
      </c>
      <c r="BM239" s="217" t="s">
        <v>577</v>
      </c>
    </row>
    <row r="240" s="2" customFormat="1">
      <c r="A240" s="40"/>
      <c r="B240" s="41"/>
      <c r="C240" s="42"/>
      <c r="D240" s="219" t="s">
        <v>136</v>
      </c>
      <c r="E240" s="42"/>
      <c r="F240" s="220" t="s">
        <v>578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136</v>
      </c>
      <c r="AU240" s="19" t="s">
        <v>86</v>
      </c>
    </row>
    <row r="241" s="12" customFormat="1" ht="22.8" customHeight="1">
      <c r="A241" s="12"/>
      <c r="B241" s="190"/>
      <c r="C241" s="191"/>
      <c r="D241" s="192" t="s">
        <v>75</v>
      </c>
      <c r="E241" s="204" t="s">
        <v>579</v>
      </c>
      <c r="F241" s="204" t="s">
        <v>580</v>
      </c>
      <c r="G241" s="191"/>
      <c r="H241" s="191"/>
      <c r="I241" s="194"/>
      <c r="J241" s="205">
        <f>BK241</f>
        <v>0</v>
      </c>
      <c r="K241" s="191"/>
      <c r="L241" s="196"/>
      <c r="M241" s="197"/>
      <c r="N241" s="198"/>
      <c r="O241" s="198"/>
      <c r="P241" s="199">
        <f>SUM(P242:P243)</f>
        <v>0</v>
      </c>
      <c r="Q241" s="198"/>
      <c r="R241" s="199">
        <f>SUM(R242:R243)</f>
        <v>0</v>
      </c>
      <c r="S241" s="198"/>
      <c r="T241" s="200">
        <f>SUM(T242:T243)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1" t="s">
        <v>84</v>
      </c>
      <c r="AT241" s="202" t="s">
        <v>75</v>
      </c>
      <c r="AU241" s="202" t="s">
        <v>84</v>
      </c>
      <c r="AY241" s="201" t="s">
        <v>126</v>
      </c>
      <c r="BK241" s="203">
        <f>SUM(BK242:BK243)</f>
        <v>0</v>
      </c>
    </row>
    <row r="242" s="2" customFormat="1" ht="44.25" customHeight="1">
      <c r="A242" s="40"/>
      <c r="B242" s="41"/>
      <c r="C242" s="206" t="s">
        <v>581</v>
      </c>
      <c r="D242" s="206" t="s">
        <v>129</v>
      </c>
      <c r="E242" s="207" t="s">
        <v>582</v>
      </c>
      <c r="F242" s="208" t="s">
        <v>583</v>
      </c>
      <c r="G242" s="209" t="s">
        <v>299</v>
      </c>
      <c r="H242" s="210">
        <v>5054.9279999999999</v>
      </c>
      <c r="I242" s="211"/>
      <c r="J242" s="212">
        <f>ROUND(I242*H242,2)</f>
        <v>0</v>
      </c>
      <c r="K242" s="208" t="s">
        <v>133</v>
      </c>
      <c r="L242" s="46"/>
      <c r="M242" s="213" t="s">
        <v>19</v>
      </c>
      <c r="N242" s="214" t="s">
        <v>47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151</v>
      </c>
      <c r="AT242" s="217" t="s">
        <v>129</v>
      </c>
      <c r="AU242" s="217" t="s">
        <v>86</v>
      </c>
      <c r="AY242" s="19" t="s">
        <v>126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84</v>
      </c>
      <c r="BK242" s="218">
        <f>ROUND(I242*H242,2)</f>
        <v>0</v>
      </c>
      <c r="BL242" s="19" t="s">
        <v>151</v>
      </c>
      <c r="BM242" s="217" t="s">
        <v>584</v>
      </c>
    </row>
    <row r="243" s="2" customFormat="1">
      <c r="A243" s="40"/>
      <c r="B243" s="41"/>
      <c r="C243" s="42"/>
      <c r="D243" s="219" t="s">
        <v>136</v>
      </c>
      <c r="E243" s="42"/>
      <c r="F243" s="220" t="s">
        <v>585</v>
      </c>
      <c r="G243" s="42"/>
      <c r="H243" s="42"/>
      <c r="I243" s="221"/>
      <c r="J243" s="42"/>
      <c r="K243" s="42"/>
      <c r="L243" s="46"/>
      <c r="M243" s="271"/>
      <c r="N243" s="272"/>
      <c r="O243" s="273"/>
      <c r="P243" s="273"/>
      <c r="Q243" s="273"/>
      <c r="R243" s="273"/>
      <c r="S243" s="273"/>
      <c r="T243" s="274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136</v>
      </c>
      <c r="AU243" s="19" t="s">
        <v>86</v>
      </c>
    </row>
    <row r="244" s="2" customFormat="1" ht="6.96" customHeight="1">
      <c r="A244" s="40"/>
      <c r="B244" s="61"/>
      <c r="C244" s="62"/>
      <c r="D244" s="62"/>
      <c r="E244" s="62"/>
      <c r="F244" s="62"/>
      <c r="G244" s="62"/>
      <c r="H244" s="62"/>
      <c r="I244" s="62"/>
      <c r="J244" s="62"/>
      <c r="K244" s="62"/>
      <c r="L244" s="46"/>
      <c r="M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</row>
  </sheetData>
  <sheetProtection sheet="1" autoFilter="0" formatColumns="0" formatRows="0" objects="1" scenarios="1" spinCount="100000" saltValue="sDc64avldB8J16cvyIyTxnBDZJsrIOfCcQYahLPAkya5BMVXaHfdVArZzS0Uiml/rxenH3+8MgqhYVlKVVzgLg==" hashValue="+NHMgEZc4WgU62gjOL4ZTlWPZg0gWKiKtYmE56K9HAKWUb52ZQlzf2oRvE1iJAAnlO0NAHsrsMcF6nCuuFnvGA==" algorithmName="SHA-512" password="CC35"/>
  <autoFilter ref="C87:K243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113105113"/>
    <hyperlink ref="F95" r:id="rId2" display="https://podminky.urs.cz/item/CS_URS_2024_01/122351106"/>
    <hyperlink ref="F100" r:id="rId3" display="https://podminky.urs.cz/item/CS_URS_2024_01/131351103"/>
    <hyperlink ref="F103" r:id="rId4" display="https://podminky.urs.cz/item/CS_URS_2024_01/132351104"/>
    <hyperlink ref="F112" r:id="rId5" display="https://podminky.urs.cz/item/CS_URS_2024_01/171251201"/>
    <hyperlink ref="F114" r:id="rId6" display="https://podminky.urs.cz/item/CS_URS_2024_01/171201231"/>
    <hyperlink ref="F117" r:id="rId7" display="https://podminky.urs.cz/item/CS_URS_2024_01/171152112"/>
    <hyperlink ref="F122" r:id="rId8" display="https://podminky.urs.cz/item/CS_URS_2024_01/171152101"/>
    <hyperlink ref="F127" r:id="rId9" display="https://podminky.urs.cz/item/CS_URS_2024_01/171152111"/>
    <hyperlink ref="F132" r:id="rId10" display="https://podminky.urs.cz/item/CS_URS_2024_01/174151101"/>
    <hyperlink ref="F135" r:id="rId11" display="https://podminky.urs.cz/item/CS_URS_2024_01/174251101"/>
    <hyperlink ref="F144" r:id="rId12" display="https://podminky.urs.cz/item/CS_URS_2024_01/181152302"/>
    <hyperlink ref="F147" r:id="rId13" display="https://podminky.urs.cz/item/CS_URS_2024_01/181411133"/>
    <hyperlink ref="F151" r:id="rId14" display="https://podminky.urs.cz/item/CS_URS_2024_01/182111111"/>
    <hyperlink ref="F157" r:id="rId15" display="https://podminky.urs.cz/item/CS_URS_2024_01/211971121"/>
    <hyperlink ref="F162" r:id="rId16" display="https://podminky.urs.cz/item/CS_URS_2024_01/212752401"/>
    <hyperlink ref="F164" r:id="rId17" display="https://podminky.urs.cz/item/CS_URS_2024_01/212752403"/>
    <hyperlink ref="F167" r:id="rId18" display="https://podminky.urs.cz/item/CS_URS_2024_01/564851111"/>
    <hyperlink ref="F170" r:id="rId19" display="https://podminky.urs.cz/item/CS_URS_2024_01/569851111"/>
    <hyperlink ref="F173" r:id="rId20" display="https://podminky.urs.cz/item/CS_URS_2024_01/569903311"/>
    <hyperlink ref="F176" r:id="rId21" display="https://podminky.urs.cz/item/CS_URS_2024_01/573111115"/>
    <hyperlink ref="F178" r:id="rId22" display="https://podminky.urs.cz/item/CS_URS_2024_01/565135111"/>
    <hyperlink ref="F181" r:id="rId23" display="https://podminky.urs.cz/item/CS_URS_2024_01/573211112"/>
    <hyperlink ref="F183" r:id="rId24" display="https://podminky.urs.cz/item/CS_URS_2024_01/577134211"/>
    <hyperlink ref="F185" r:id="rId25" display="https://podminky.urs.cz/item/CS_URS_2024_01/596212210"/>
    <hyperlink ref="F190" r:id="rId26" display="https://podminky.urs.cz/item/CS_URS_2024_01/915241111"/>
    <hyperlink ref="F197" r:id="rId27" display="https://podminky.urs.cz/item/CS_URS_2024_01/911381835"/>
    <hyperlink ref="F200" r:id="rId28" display="https://podminky.urs.cz/item/CS_URS_2024_01/914111111"/>
    <hyperlink ref="F206" r:id="rId29" display="https://podminky.urs.cz/item/CS_URS_2024_01/914511112"/>
    <hyperlink ref="F209" r:id="rId30" display="https://podminky.urs.cz/item/CS_URS_2024_01/915231112"/>
    <hyperlink ref="F212" r:id="rId31" display="https://podminky.urs.cz/item/CS_URS_2024_01/915621111"/>
    <hyperlink ref="F214" r:id="rId32" display="https://podminky.urs.cz/item/CS_URS_2024_01/916231213"/>
    <hyperlink ref="F221" r:id="rId33" display="https://podminky.urs.cz/item/CS_URS_2024_01/919726202"/>
    <hyperlink ref="F224" r:id="rId34" display="https://podminky.urs.cz/item/CS_URS_2024_01/919732211"/>
    <hyperlink ref="F226" r:id="rId35" display="https://podminky.urs.cz/item/CS_URS_2024_01/919735112"/>
    <hyperlink ref="F228" r:id="rId36" display="https://podminky.urs.cz/item/CS_URS_2024_01/935113111"/>
    <hyperlink ref="F234" r:id="rId37" display="https://podminky.urs.cz/item/CS_URS_2024_01/938902112"/>
    <hyperlink ref="F236" r:id="rId38" display="https://podminky.urs.cz/item/CS_URS_2024_01/966008221"/>
    <hyperlink ref="F240" r:id="rId39" display="https://podminky.urs.cz/item/CS_URS_2024_01/997013871"/>
    <hyperlink ref="F243" r:id="rId40" display="https://podminky.urs.cz/item/CS_URS_2024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86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CYKLOSTEZKA R09 JIHLAVA, UL. PRŮMYSLOVÁ - HEROLTICE - 1. část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586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ROUND((SUM(BE86:BE131)),  2)</f>
        <v>0</v>
      </c>
      <c r="G33" s="40"/>
      <c r="H33" s="40"/>
      <c r="I33" s="150">
        <v>0.20999999999999999</v>
      </c>
      <c r="J33" s="149">
        <f>ROUND(((SUM(BE86:BE131))*I33),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ROUND((SUM(BF86:BF131)),  2)</f>
        <v>0</v>
      </c>
      <c r="G34" s="40"/>
      <c r="H34" s="40"/>
      <c r="I34" s="150">
        <v>0.12</v>
      </c>
      <c r="J34" s="149">
        <f>ROUND(((SUM(BF86:BF131))*I34),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ROUND((SUM(BG86:BG131)),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ROUND((SUM(BH86:BH131)),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ROUND((SUM(BI86:BI131)),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CYKLOSTEZKA R09 JIHLAVA, UL. PRŮMYSLOVÁ - HEROLTICE - 1. část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601 - OPLOCENÍ 1.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13. 6. 2024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33</v>
      </c>
      <c r="J54" s="38" t="str">
        <f>E21</f>
        <v>PROfi Jihlava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Zbytovská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251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252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253</v>
      </c>
      <c r="E62" s="176"/>
      <c r="F62" s="176"/>
      <c r="G62" s="176"/>
      <c r="H62" s="176"/>
      <c r="I62" s="176"/>
      <c r="J62" s="177">
        <f>J99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587</v>
      </c>
      <c r="E63" s="176"/>
      <c r="F63" s="176"/>
      <c r="G63" s="176"/>
      <c r="H63" s="176"/>
      <c r="I63" s="176"/>
      <c r="J63" s="177">
        <f>J102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257</v>
      </c>
      <c r="E64" s="176"/>
      <c r="F64" s="176"/>
      <c r="G64" s="176"/>
      <c r="H64" s="176"/>
      <c r="I64" s="176"/>
      <c r="J64" s="177">
        <f>J117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258</v>
      </c>
      <c r="E65" s="176"/>
      <c r="F65" s="176"/>
      <c r="G65" s="176"/>
      <c r="H65" s="176"/>
      <c r="I65" s="176"/>
      <c r="J65" s="177">
        <f>J125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259</v>
      </c>
      <c r="E66" s="176"/>
      <c r="F66" s="176"/>
      <c r="G66" s="176"/>
      <c r="H66" s="176"/>
      <c r="I66" s="176"/>
      <c r="J66" s="177">
        <f>J129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111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62" t="str">
        <f>E7</f>
        <v>CYKLOSTEZKA R09 JIHLAVA, UL. PRŮMYSLOVÁ - HEROLTICE - 1. část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99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601 - OPLOCENÍ 1. část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 xml:space="preserve"> </v>
      </c>
      <c r="G80" s="42"/>
      <c r="H80" s="42"/>
      <c r="I80" s="34" t="s">
        <v>23</v>
      </c>
      <c r="J80" s="74" t="str">
        <f>IF(J12="","",J12)</f>
        <v>13. 6. 2024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E15</f>
        <v>Statutární město Jihlava</v>
      </c>
      <c r="G82" s="42"/>
      <c r="H82" s="42"/>
      <c r="I82" s="34" t="s">
        <v>33</v>
      </c>
      <c r="J82" s="38" t="str">
        <f>E21</f>
        <v>PROfi Jihlava spol. s r.o.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38</v>
      </c>
      <c r="J83" s="38" t="str">
        <f>E24</f>
        <v>Zbytovská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112</v>
      </c>
      <c r="D85" s="182" t="s">
        <v>61</v>
      </c>
      <c r="E85" s="182" t="s">
        <v>57</v>
      </c>
      <c r="F85" s="182" t="s">
        <v>58</v>
      </c>
      <c r="G85" s="182" t="s">
        <v>113</v>
      </c>
      <c r="H85" s="182" t="s">
        <v>114</v>
      </c>
      <c r="I85" s="182" t="s">
        <v>115</v>
      </c>
      <c r="J85" s="182" t="s">
        <v>103</v>
      </c>
      <c r="K85" s="183" t="s">
        <v>116</v>
      </c>
      <c r="L85" s="184"/>
      <c r="M85" s="94" t="s">
        <v>19</v>
      </c>
      <c r="N85" s="95" t="s">
        <v>46</v>
      </c>
      <c r="O85" s="95" t="s">
        <v>117</v>
      </c>
      <c r="P85" s="95" t="s">
        <v>118</v>
      </c>
      <c r="Q85" s="95" t="s">
        <v>119</v>
      </c>
      <c r="R85" s="95" t="s">
        <v>120</v>
      </c>
      <c r="S85" s="95" t="s">
        <v>121</v>
      </c>
      <c r="T85" s="96" t="s">
        <v>122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123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35.23506476</v>
      </c>
      <c r="S86" s="98"/>
      <c r="T86" s="188">
        <f>T87</f>
        <v>18.2805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104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75</v>
      </c>
      <c r="E87" s="193" t="s">
        <v>260</v>
      </c>
      <c r="F87" s="193" t="s">
        <v>261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P88+P99+P102+P117+P125+P129</f>
        <v>0</v>
      </c>
      <c r="Q87" s="198"/>
      <c r="R87" s="199">
        <f>R88+R99+R102+R117+R125+R129</f>
        <v>35.23506476</v>
      </c>
      <c r="S87" s="198"/>
      <c r="T87" s="200">
        <f>T88+T99+T102+T117+T125+T129</f>
        <v>18.2805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84</v>
      </c>
      <c r="AT87" s="202" t="s">
        <v>75</v>
      </c>
      <c r="AU87" s="202" t="s">
        <v>76</v>
      </c>
      <c r="AY87" s="201" t="s">
        <v>126</v>
      </c>
      <c r="BK87" s="203">
        <f>BK88+BK99+BK102+BK117+BK125+BK129</f>
        <v>0</v>
      </c>
    </row>
    <row r="88" s="12" customFormat="1" ht="22.8" customHeight="1">
      <c r="A88" s="12"/>
      <c r="B88" s="190"/>
      <c r="C88" s="191"/>
      <c r="D88" s="192" t="s">
        <v>75</v>
      </c>
      <c r="E88" s="204" t="s">
        <v>84</v>
      </c>
      <c r="F88" s="204" t="s">
        <v>262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SUM(P89:P98)</f>
        <v>0</v>
      </c>
      <c r="Q88" s="198"/>
      <c r="R88" s="199">
        <f>SUM(R89:R98)</f>
        <v>0</v>
      </c>
      <c r="S88" s="198"/>
      <c r="T88" s="200">
        <f>SUM(T89:T98)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84</v>
      </c>
      <c r="AT88" s="202" t="s">
        <v>75</v>
      </c>
      <c r="AU88" s="202" t="s">
        <v>84</v>
      </c>
      <c r="AY88" s="201" t="s">
        <v>126</v>
      </c>
      <c r="BK88" s="203">
        <f>SUM(BK89:BK98)</f>
        <v>0</v>
      </c>
    </row>
    <row r="89" s="2" customFormat="1" ht="24.15" customHeight="1">
      <c r="A89" s="40"/>
      <c r="B89" s="41"/>
      <c r="C89" s="206" t="s">
        <v>84</v>
      </c>
      <c r="D89" s="206" t="s">
        <v>129</v>
      </c>
      <c r="E89" s="207" t="s">
        <v>588</v>
      </c>
      <c r="F89" s="208" t="s">
        <v>589</v>
      </c>
      <c r="G89" s="209" t="s">
        <v>389</v>
      </c>
      <c r="H89" s="210">
        <v>85.599999999999994</v>
      </c>
      <c r="I89" s="211"/>
      <c r="J89" s="212">
        <f>ROUND(I89*H89,2)</f>
        <v>0</v>
      </c>
      <c r="K89" s="208" t="s">
        <v>133</v>
      </c>
      <c r="L89" s="46"/>
      <c r="M89" s="213" t="s">
        <v>19</v>
      </c>
      <c r="N89" s="214" t="s">
        <v>47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151</v>
      </c>
      <c r="AT89" s="217" t="s">
        <v>129</v>
      </c>
      <c r="AU89" s="217" t="s">
        <v>86</v>
      </c>
      <c r="AY89" s="19" t="s">
        <v>126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84</v>
      </c>
      <c r="BK89" s="218">
        <f>ROUND(I89*H89,2)</f>
        <v>0</v>
      </c>
      <c r="BL89" s="19" t="s">
        <v>151</v>
      </c>
      <c r="BM89" s="217" t="s">
        <v>590</v>
      </c>
    </row>
    <row r="90" s="2" customFormat="1">
      <c r="A90" s="40"/>
      <c r="B90" s="41"/>
      <c r="C90" s="42"/>
      <c r="D90" s="219" t="s">
        <v>136</v>
      </c>
      <c r="E90" s="42"/>
      <c r="F90" s="220" t="s">
        <v>591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136</v>
      </c>
      <c r="AU90" s="19" t="s">
        <v>86</v>
      </c>
    </row>
    <row r="91" s="13" customFormat="1">
      <c r="A91" s="13"/>
      <c r="B91" s="226"/>
      <c r="C91" s="227"/>
      <c r="D91" s="224" t="s">
        <v>222</v>
      </c>
      <c r="E91" s="228" t="s">
        <v>19</v>
      </c>
      <c r="F91" s="229" t="s">
        <v>592</v>
      </c>
      <c r="G91" s="227"/>
      <c r="H91" s="230">
        <v>85.599999999999994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222</v>
      </c>
      <c r="AU91" s="236" t="s">
        <v>86</v>
      </c>
      <c r="AV91" s="13" t="s">
        <v>86</v>
      </c>
      <c r="AW91" s="13" t="s">
        <v>37</v>
      </c>
      <c r="AX91" s="13" t="s">
        <v>84</v>
      </c>
      <c r="AY91" s="236" t="s">
        <v>126</v>
      </c>
    </row>
    <row r="92" s="2" customFormat="1" ht="62.7" customHeight="1">
      <c r="A92" s="40"/>
      <c r="B92" s="41"/>
      <c r="C92" s="206" t="s">
        <v>86</v>
      </c>
      <c r="D92" s="206" t="s">
        <v>129</v>
      </c>
      <c r="E92" s="207" t="s">
        <v>287</v>
      </c>
      <c r="F92" s="208" t="s">
        <v>288</v>
      </c>
      <c r="G92" s="209" t="s">
        <v>271</v>
      </c>
      <c r="H92" s="210">
        <v>6.048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47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151</v>
      </c>
      <c r="AT92" s="217" t="s">
        <v>129</v>
      </c>
      <c r="AU92" s="217" t="s">
        <v>86</v>
      </c>
      <c r="AY92" s="19" t="s">
        <v>126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84</v>
      </c>
      <c r="BK92" s="218">
        <f>ROUND(I92*H92,2)</f>
        <v>0</v>
      </c>
      <c r="BL92" s="19" t="s">
        <v>151</v>
      </c>
      <c r="BM92" s="217" t="s">
        <v>593</v>
      </c>
    </row>
    <row r="93" s="13" customFormat="1">
      <c r="A93" s="13"/>
      <c r="B93" s="226"/>
      <c r="C93" s="227"/>
      <c r="D93" s="224" t="s">
        <v>222</v>
      </c>
      <c r="E93" s="228" t="s">
        <v>19</v>
      </c>
      <c r="F93" s="229" t="s">
        <v>594</v>
      </c>
      <c r="G93" s="227"/>
      <c r="H93" s="230">
        <v>6.048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222</v>
      </c>
      <c r="AU93" s="236" t="s">
        <v>86</v>
      </c>
      <c r="AV93" s="13" t="s">
        <v>86</v>
      </c>
      <c r="AW93" s="13" t="s">
        <v>37</v>
      </c>
      <c r="AX93" s="13" t="s">
        <v>84</v>
      </c>
      <c r="AY93" s="236" t="s">
        <v>126</v>
      </c>
    </row>
    <row r="94" s="2" customFormat="1" ht="44.25" customHeight="1">
      <c r="A94" s="40"/>
      <c r="B94" s="41"/>
      <c r="C94" s="206" t="s">
        <v>145</v>
      </c>
      <c r="D94" s="206" t="s">
        <v>129</v>
      </c>
      <c r="E94" s="207" t="s">
        <v>297</v>
      </c>
      <c r="F94" s="208" t="s">
        <v>298</v>
      </c>
      <c r="G94" s="209" t="s">
        <v>299</v>
      </c>
      <c r="H94" s="210">
        <v>10.885999999999999</v>
      </c>
      <c r="I94" s="211"/>
      <c r="J94" s="212">
        <f>ROUND(I94*H94,2)</f>
        <v>0</v>
      </c>
      <c r="K94" s="208" t="s">
        <v>133</v>
      </c>
      <c r="L94" s="46"/>
      <c r="M94" s="213" t="s">
        <v>19</v>
      </c>
      <c r="N94" s="214" t="s">
        <v>47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151</v>
      </c>
      <c r="AT94" s="217" t="s">
        <v>129</v>
      </c>
      <c r="AU94" s="217" t="s">
        <v>86</v>
      </c>
      <c r="AY94" s="19" t="s">
        <v>126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84</v>
      </c>
      <c r="BK94" s="218">
        <f>ROUND(I94*H94,2)</f>
        <v>0</v>
      </c>
      <c r="BL94" s="19" t="s">
        <v>151</v>
      </c>
      <c r="BM94" s="217" t="s">
        <v>595</v>
      </c>
    </row>
    <row r="95" s="2" customFormat="1">
      <c r="A95" s="40"/>
      <c r="B95" s="41"/>
      <c r="C95" s="42"/>
      <c r="D95" s="219" t="s">
        <v>136</v>
      </c>
      <c r="E95" s="42"/>
      <c r="F95" s="220" t="s">
        <v>301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136</v>
      </c>
      <c r="AU95" s="19" t="s">
        <v>86</v>
      </c>
    </row>
    <row r="96" s="13" customFormat="1">
      <c r="A96" s="13"/>
      <c r="B96" s="226"/>
      <c r="C96" s="227"/>
      <c r="D96" s="224" t="s">
        <v>222</v>
      </c>
      <c r="E96" s="227"/>
      <c r="F96" s="229" t="s">
        <v>596</v>
      </c>
      <c r="G96" s="227"/>
      <c r="H96" s="230">
        <v>10.885999999999999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222</v>
      </c>
      <c r="AU96" s="236" t="s">
        <v>86</v>
      </c>
      <c r="AV96" s="13" t="s">
        <v>86</v>
      </c>
      <c r="AW96" s="13" t="s">
        <v>4</v>
      </c>
      <c r="AX96" s="13" t="s">
        <v>84</v>
      </c>
      <c r="AY96" s="236" t="s">
        <v>126</v>
      </c>
    </row>
    <row r="97" s="2" customFormat="1" ht="37.8" customHeight="1">
      <c r="A97" s="40"/>
      <c r="B97" s="41"/>
      <c r="C97" s="206" t="s">
        <v>151</v>
      </c>
      <c r="D97" s="206" t="s">
        <v>129</v>
      </c>
      <c r="E97" s="207" t="s">
        <v>293</v>
      </c>
      <c r="F97" s="208" t="s">
        <v>294</v>
      </c>
      <c r="G97" s="209" t="s">
        <v>271</v>
      </c>
      <c r="H97" s="210">
        <v>6.048</v>
      </c>
      <c r="I97" s="211"/>
      <c r="J97" s="212">
        <f>ROUND(I97*H97,2)</f>
        <v>0</v>
      </c>
      <c r="K97" s="208" t="s">
        <v>133</v>
      </c>
      <c r="L97" s="46"/>
      <c r="M97" s="213" t="s">
        <v>19</v>
      </c>
      <c r="N97" s="214" t="s">
        <v>47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151</v>
      </c>
      <c r="AT97" s="217" t="s">
        <v>129</v>
      </c>
      <c r="AU97" s="217" t="s">
        <v>86</v>
      </c>
      <c r="AY97" s="19" t="s">
        <v>126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84</v>
      </c>
      <c r="BK97" s="218">
        <f>ROUND(I97*H97,2)</f>
        <v>0</v>
      </c>
      <c r="BL97" s="19" t="s">
        <v>151</v>
      </c>
      <c r="BM97" s="217" t="s">
        <v>597</v>
      </c>
    </row>
    <row r="98" s="2" customFormat="1">
      <c r="A98" s="40"/>
      <c r="B98" s="41"/>
      <c r="C98" s="42"/>
      <c r="D98" s="219" t="s">
        <v>136</v>
      </c>
      <c r="E98" s="42"/>
      <c r="F98" s="220" t="s">
        <v>296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136</v>
      </c>
      <c r="AU98" s="19" t="s">
        <v>86</v>
      </c>
    </row>
    <row r="99" s="12" customFormat="1" ht="22.8" customHeight="1">
      <c r="A99" s="12"/>
      <c r="B99" s="190"/>
      <c r="C99" s="191"/>
      <c r="D99" s="192" t="s">
        <v>75</v>
      </c>
      <c r="E99" s="204" t="s">
        <v>86</v>
      </c>
      <c r="F99" s="204" t="s">
        <v>374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SUM(P100:P101)</f>
        <v>0</v>
      </c>
      <c r="Q99" s="198"/>
      <c r="R99" s="199">
        <f>SUM(R100:R101)</f>
        <v>15.131309759999999</v>
      </c>
      <c r="S99" s="198"/>
      <c r="T99" s="200">
        <f>SUM(T100:T101)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84</v>
      </c>
      <c r="AT99" s="202" t="s">
        <v>75</v>
      </c>
      <c r="AU99" s="202" t="s">
        <v>84</v>
      </c>
      <c r="AY99" s="201" t="s">
        <v>126</v>
      </c>
      <c r="BK99" s="203">
        <f>SUM(BK100:BK101)</f>
        <v>0</v>
      </c>
    </row>
    <row r="100" s="2" customFormat="1" ht="24.15" customHeight="1">
      <c r="A100" s="40"/>
      <c r="B100" s="41"/>
      <c r="C100" s="206" t="s">
        <v>125</v>
      </c>
      <c r="D100" s="206" t="s">
        <v>129</v>
      </c>
      <c r="E100" s="207" t="s">
        <v>598</v>
      </c>
      <c r="F100" s="208" t="s">
        <v>599</v>
      </c>
      <c r="G100" s="209" t="s">
        <v>271</v>
      </c>
      <c r="H100" s="210">
        <v>6.048</v>
      </c>
      <c r="I100" s="211"/>
      <c r="J100" s="212">
        <f>ROUND(I100*H100,2)</f>
        <v>0</v>
      </c>
      <c r="K100" s="208" t="s">
        <v>133</v>
      </c>
      <c r="L100" s="46"/>
      <c r="M100" s="213" t="s">
        <v>19</v>
      </c>
      <c r="N100" s="214" t="s">
        <v>47</v>
      </c>
      <c r="O100" s="86"/>
      <c r="P100" s="215">
        <f>O100*H100</f>
        <v>0</v>
      </c>
      <c r="Q100" s="215">
        <v>2.5018699999999998</v>
      </c>
      <c r="R100" s="215">
        <f>Q100*H100</f>
        <v>15.131309759999999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151</v>
      </c>
      <c r="AT100" s="217" t="s">
        <v>129</v>
      </c>
      <c r="AU100" s="217" t="s">
        <v>86</v>
      </c>
      <c r="AY100" s="19" t="s">
        <v>126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84</v>
      </c>
      <c r="BK100" s="218">
        <f>ROUND(I100*H100,2)</f>
        <v>0</v>
      </c>
      <c r="BL100" s="19" t="s">
        <v>151</v>
      </c>
      <c r="BM100" s="217" t="s">
        <v>600</v>
      </c>
    </row>
    <row r="101" s="2" customFormat="1">
      <c r="A101" s="40"/>
      <c r="B101" s="41"/>
      <c r="C101" s="42"/>
      <c r="D101" s="219" t="s">
        <v>136</v>
      </c>
      <c r="E101" s="42"/>
      <c r="F101" s="220" t="s">
        <v>601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136</v>
      </c>
      <c r="AU101" s="19" t="s">
        <v>86</v>
      </c>
    </row>
    <row r="102" s="12" customFormat="1" ht="22.8" customHeight="1">
      <c r="A102" s="12"/>
      <c r="B102" s="190"/>
      <c r="C102" s="191"/>
      <c r="D102" s="192" t="s">
        <v>75</v>
      </c>
      <c r="E102" s="204" t="s">
        <v>145</v>
      </c>
      <c r="F102" s="204" t="s">
        <v>602</v>
      </c>
      <c r="G102" s="191"/>
      <c r="H102" s="191"/>
      <c r="I102" s="194"/>
      <c r="J102" s="205">
        <f>BK102</f>
        <v>0</v>
      </c>
      <c r="K102" s="191"/>
      <c r="L102" s="196"/>
      <c r="M102" s="197"/>
      <c r="N102" s="198"/>
      <c r="O102" s="198"/>
      <c r="P102" s="199">
        <f>SUM(P103:P116)</f>
        <v>0</v>
      </c>
      <c r="Q102" s="198"/>
      <c r="R102" s="199">
        <f>SUM(R103:R116)</f>
        <v>20.103755</v>
      </c>
      <c r="S102" s="198"/>
      <c r="T102" s="200">
        <f>SUM(T103:T116)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84</v>
      </c>
      <c r="AT102" s="202" t="s">
        <v>75</v>
      </c>
      <c r="AU102" s="202" t="s">
        <v>84</v>
      </c>
      <c r="AY102" s="201" t="s">
        <v>126</v>
      </c>
      <c r="BK102" s="203">
        <f>SUM(BK103:BK116)</f>
        <v>0</v>
      </c>
    </row>
    <row r="103" s="2" customFormat="1" ht="44.25" customHeight="1">
      <c r="A103" s="40"/>
      <c r="B103" s="41"/>
      <c r="C103" s="206" t="s">
        <v>162</v>
      </c>
      <c r="D103" s="206" t="s">
        <v>129</v>
      </c>
      <c r="E103" s="207" t="s">
        <v>603</v>
      </c>
      <c r="F103" s="208" t="s">
        <v>604</v>
      </c>
      <c r="G103" s="209" t="s">
        <v>457</v>
      </c>
      <c r="H103" s="210">
        <v>107</v>
      </c>
      <c r="I103" s="211"/>
      <c r="J103" s="212">
        <f>ROUND(I103*H103,2)</f>
        <v>0</v>
      </c>
      <c r="K103" s="208" t="s">
        <v>133</v>
      </c>
      <c r="L103" s="46"/>
      <c r="M103" s="213" t="s">
        <v>19</v>
      </c>
      <c r="N103" s="214" t="s">
        <v>47</v>
      </c>
      <c r="O103" s="86"/>
      <c r="P103" s="215">
        <f>O103*H103</f>
        <v>0</v>
      </c>
      <c r="Q103" s="215">
        <v>0.17488999999999999</v>
      </c>
      <c r="R103" s="215">
        <f>Q103*H103</f>
        <v>18.713229999999999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151</v>
      </c>
      <c r="AT103" s="217" t="s">
        <v>129</v>
      </c>
      <c r="AU103" s="217" t="s">
        <v>86</v>
      </c>
      <c r="AY103" s="19" t="s">
        <v>126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84</v>
      </c>
      <c r="BK103" s="218">
        <f>ROUND(I103*H103,2)</f>
        <v>0</v>
      </c>
      <c r="BL103" s="19" t="s">
        <v>151</v>
      </c>
      <c r="BM103" s="217" t="s">
        <v>605</v>
      </c>
    </row>
    <row r="104" s="2" customFormat="1">
      <c r="A104" s="40"/>
      <c r="B104" s="41"/>
      <c r="C104" s="42"/>
      <c r="D104" s="219" t="s">
        <v>136</v>
      </c>
      <c r="E104" s="42"/>
      <c r="F104" s="220" t="s">
        <v>606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136</v>
      </c>
      <c r="AU104" s="19" t="s">
        <v>86</v>
      </c>
    </row>
    <row r="105" s="13" customFormat="1">
      <c r="A105" s="13"/>
      <c r="B105" s="226"/>
      <c r="C105" s="227"/>
      <c r="D105" s="224" t="s">
        <v>222</v>
      </c>
      <c r="E105" s="228" t="s">
        <v>19</v>
      </c>
      <c r="F105" s="229" t="s">
        <v>607</v>
      </c>
      <c r="G105" s="227"/>
      <c r="H105" s="230">
        <v>107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222</v>
      </c>
      <c r="AU105" s="236" t="s">
        <v>86</v>
      </c>
      <c r="AV105" s="13" t="s">
        <v>86</v>
      </c>
      <c r="AW105" s="13" t="s">
        <v>37</v>
      </c>
      <c r="AX105" s="13" t="s">
        <v>84</v>
      </c>
      <c r="AY105" s="236" t="s">
        <v>126</v>
      </c>
    </row>
    <row r="106" s="2" customFormat="1" ht="37.8" customHeight="1">
      <c r="A106" s="40"/>
      <c r="B106" s="41"/>
      <c r="C106" s="261" t="s">
        <v>170</v>
      </c>
      <c r="D106" s="261" t="s">
        <v>308</v>
      </c>
      <c r="E106" s="262" t="s">
        <v>608</v>
      </c>
      <c r="F106" s="263" t="s">
        <v>609</v>
      </c>
      <c r="G106" s="264" t="s">
        <v>457</v>
      </c>
      <c r="H106" s="265">
        <v>91</v>
      </c>
      <c r="I106" s="266"/>
      <c r="J106" s="267">
        <f>ROUND(I106*H106,2)</f>
        <v>0</v>
      </c>
      <c r="K106" s="263" t="s">
        <v>133</v>
      </c>
      <c r="L106" s="268"/>
      <c r="M106" s="269" t="s">
        <v>19</v>
      </c>
      <c r="N106" s="270" t="s">
        <v>47</v>
      </c>
      <c r="O106" s="86"/>
      <c r="P106" s="215">
        <f>O106*H106</f>
        <v>0</v>
      </c>
      <c r="Q106" s="215">
        <v>0.0051999999999999998</v>
      </c>
      <c r="R106" s="215">
        <f>Q106*H106</f>
        <v>0.47319999999999995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176</v>
      </c>
      <c r="AT106" s="217" t="s">
        <v>308</v>
      </c>
      <c r="AU106" s="217" t="s">
        <v>86</v>
      </c>
      <c r="AY106" s="19" t="s">
        <v>126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84</v>
      </c>
      <c r="BK106" s="218">
        <f>ROUND(I106*H106,2)</f>
        <v>0</v>
      </c>
      <c r="BL106" s="19" t="s">
        <v>151</v>
      </c>
      <c r="BM106" s="217" t="s">
        <v>610</v>
      </c>
    </row>
    <row r="107" s="2" customFormat="1" ht="37.8" customHeight="1">
      <c r="A107" s="40"/>
      <c r="B107" s="41"/>
      <c r="C107" s="261" t="s">
        <v>176</v>
      </c>
      <c r="D107" s="261" t="s">
        <v>308</v>
      </c>
      <c r="E107" s="262" t="s">
        <v>611</v>
      </c>
      <c r="F107" s="263" t="s">
        <v>612</v>
      </c>
      <c r="G107" s="264" t="s">
        <v>457</v>
      </c>
      <c r="H107" s="265">
        <v>16</v>
      </c>
      <c r="I107" s="266"/>
      <c r="J107" s="267">
        <f>ROUND(I107*H107,2)</f>
        <v>0</v>
      </c>
      <c r="K107" s="263" t="s">
        <v>133</v>
      </c>
      <c r="L107" s="268"/>
      <c r="M107" s="269" t="s">
        <v>19</v>
      </c>
      <c r="N107" s="270" t="s">
        <v>47</v>
      </c>
      <c r="O107" s="86"/>
      <c r="P107" s="215">
        <f>O107*H107</f>
        <v>0</v>
      </c>
      <c r="Q107" s="215">
        <v>0.0027000000000000001</v>
      </c>
      <c r="R107" s="215">
        <f>Q107*H107</f>
        <v>0.043200000000000002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176</v>
      </c>
      <c r="AT107" s="217" t="s">
        <v>308</v>
      </c>
      <c r="AU107" s="217" t="s">
        <v>86</v>
      </c>
      <c r="AY107" s="19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84</v>
      </c>
      <c r="BK107" s="218">
        <f>ROUND(I107*H107,2)</f>
        <v>0</v>
      </c>
      <c r="BL107" s="19" t="s">
        <v>151</v>
      </c>
      <c r="BM107" s="217" t="s">
        <v>613</v>
      </c>
    </row>
    <row r="108" s="2" customFormat="1" ht="24.15" customHeight="1">
      <c r="A108" s="40"/>
      <c r="B108" s="41"/>
      <c r="C108" s="206" t="s">
        <v>182</v>
      </c>
      <c r="D108" s="206" t="s">
        <v>129</v>
      </c>
      <c r="E108" s="207" t="s">
        <v>614</v>
      </c>
      <c r="F108" s="208" t="s">
        <v>615</v>
      </c>
      <c r="G108" s="209" t="s">
        <v>389</v>
      </c>
      <c r="H108" s="210">
        <v>225</v>
      </c>
      <c r="I108" s="211"/>
      <c r="J108" s="212">
        <f>ROUND(I108*H108,2)</f>
        <v>0</v>
      </c>
      <c r="K108" s="208" t="s">
        <v>133</v>
      </c>
      <c r="L108" s="46"/>
      <c r="M108" s="213" t="s">
        <v>19</v>
      </c>
      <c r="N108" s="214" t="s">
        <v>47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151</v>
      </c>
      <c r="AT108" s="217" t="s">
        <v>129</v>
      </c>
      <c r="AU108" s="217" t="s">
        <v>86</v>
      </c>
      <c r="AY108" s="19" t="s">
        <v>126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84</v>
      </c>
      <c r="BK108" s="218">
        <f>ROUND(I108*H108,2)</f>
        <v>0</v>
      </c>
      <c r="BL108" s="19" t="s">
        <v>151</v>
      </c>
      <c r="BM108" s="217" t="s">
        <v>616</v>
      </c>
    </row>
    <row r="109" s="2" customFormat="1">
      <c r="A109" s="40"/>
      <c r="B109" s="41"/>
      <c r="C109" s="42"/>
      <c r="D109" s="219" t="s">
        <v>136</v>
      </c>
      <c r="E109" s="42"/>
      <c r="F109" s="220" t="s">
        <v>617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136</v>
      </c>
      <c r="AU109" s="19" t="s">
        <v>86</v>
      </c>
    </row>
    <row r="110" s="2" customFormat="1" ht="37.8" customHeight="1">
      <c r="A110" s="40"/>
      <c r="B110" s="41"/>
      <c r="C110" s="261" t="s">
        <v>188</v>
      </c>
      <c r="D110" s="261" t="s">
        <v>308</v>
      </c>
      <c r="E110" s="262" t="s">
        <v>618</v>
      </c>
      <c r="F110" s="263" t="s">
        <v>619</v>
      </c>
      <c r="G110" s="264" t="s">
        <v>389</v>
      </c>
      <c r="H110" s="265">
        <v>236.25</v>
      </c>
      <c r="I110" s="266"/>
      <c r="J110" s="267">
        <f>ROUND(I110*H110,2)</f>
        <v>0</v>
      </c>
      <c r="K110" s="263" t="s">
        <v>133</v>
      </c>
      <c r="L110" s="268"/>
      <c r="M110" s="269" t="s">
        <v>19</v>
      </c>
      <c r="N110" s="270" t="s">
        <v>47</v>
      </c>
      <c r="O110" s="86"/>
      <c r="P110" s="215">
        <f>O110*H110</f>
        <v>0</v>
      </c>
      <c r="Q110" s="215">
        <v>0.0033999999999999998</v>
      </c>
      <c r="R110" s="215">
        <f>Q110*H110</f>
        <v>0.80324999999999991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176</v>
      </c>
      <c r="AT110" s="217" t="s">
        <v>308</v>
      </c>
      <c r="AU110" s="217" t="s">
        <v>86</v>
      </c>
      <c r="AY110" s="19" t="s">
        <v>126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84</v>
      </c>
      <c r="BK110" s="218">
        <f>ROUND(I110*H110,2)</f>
        <v>0</v>
      </c>
      <c r="BL110" s="19" t="s">
        <v>151</v>
      </c>
      <c r="BM110" s="217" t="s">
        <v>620</v>
      </c>
    </row>
    <row r="111" s="13" customFormat="1">
      <c r="A111" s="13"/>
      <c r="B111" s="226"/>
      <c r="C111" s="227"/>
      <c r="D111" s="224" t="s">
        <v>222</v>
      </c>
      <c r="E111" s="227"/>
      <c r="F111" s="229" t="s">
        <v>621</v>
      </c>
      <c r="G111" s="227"/>
      <c r="H111" s="230">
        <v>236.25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222</v>
      </c>
      <c r="AU111" s="236" t="s">
        <v>86</v>
      </c>
      <c r="AV111" s="13" t="s">
        <v>86</v>
      </c>
      <c r="AW111" s="13" t="s">
        <v>4</v>
      </c>
      <c r="AX111" s="13" t="s">
        <v>84</v>
      </c>
      <c r="AY111" s="236" t="s">
        <v>126</v>
      </c>
    </row>
    <row r="112" s="2" customFormat="1" ht="24.15" customHeight="1">
      <c r="A112" s="40"/>
      <c r="B112" s="41"/>
      <c r="C112" s="206" t="s">
        <v>196</v>
      </c>
      <c r="D112" s="206" t="s">
        <v>129</v>
      </c>
      <c r="E112" s="207" t="s">
        <v>622</v>
      </c>
      <c r="F112" s="208" t="s">
        <v>623</v>
      </c>
      <c r="G112" s="209" t="s">
        <v>389</v>
      </c>
      <c r="H112" s="210">
        <v>675</v>
      </c>
      <c r="I112" s="211"/>
      <c r="J112" s="212">
        <f>ROUND(I112*H112,2)</f>
        <v>0</v>
      </c>
      <c r="K112" s="208" t="s">
        <v>133</v>
      </c>
      <c r="L112" s="46"/>
      <c r="M112" s="213" t="s">
        <v>19</v>
      </c>
      <c r="N112" s="214" t="s">
        <v>47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151</v>
      </c>
      <c r="AT112" s="217" t="s">
        <v>129</v>
      </c>
      <c r="AU112" s="217" t="s">
        <v>86</v>
      </c>
      <c r="AY112" s="19" t="s">
        <v>126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84</v>
      </c>
      <c r="BK112" s="218">
        <f>ROUND(I112*H112,2)</f>
        <v>0</v>
      </c>
      <c r="BL112" s="19" t="s">
        <v>151</v>
      </c>
      <c r="BM112" s="217" t="s">
        <v>624</v>
      </c>
    </row>
    <row r="113" s="2" customFormat="1">
      <c r="A113" s="40"/>
      <c r="B113" s="41"/>
      <c r="C113" s="42"/>
      <c r="D113" s="219" t="s">
        <v>136</v>
      </c>
      <c r="E113" s="42"/>
      <c r="F113" s="220" t="s">
        <v>625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136</v>
      </c>
      <c r="AU113" s="19" t="s">
        <v>86</v>
      </c>
    </row>
    <row r="114" s="13" customFormat="1">
      <c r="A114" s="13"/>
      <c r="B114" s="226"/>
      <c r="C114" s="227"/>
      <c r="D114" s="224" t="s">
        <v>222</v>
      </c>
      <c r="E114" s="228" t="s">
        <v>19</v>
      </c>
      <c r="F114" s="229" t="s">
        <v>626</v>
      </c>
      <c r="G114" s="227"/>
      <c r="H114" s="230">
        <v>675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222</v>
      </c>
      <c r="AU114" s="236" t="s">
        <v>86</v>
      </c>
      <c r="AV114" s="13" t="s">
        <v>86</v>
      </c>
      <c r="AW114" s="13" t="s">
        <v>37</v>
      </c>
      <c r="AX114" s="13" t="s">
        <v>84</v>
      </c>
      <c r="AY114" s="236" t="s">
        <v>126</v>
      </c>
    </row>
    <row r="115" s="2" customFormat="1" ht="16.5" customHeight="1">
      <c r="A115" s="40"/>
      <c r="B115" s="41"/>
      <c r="C115" s="261" t="s">
        <v>8</v>
      </c>
      <c r="D115" s="261" t="s">
        <v>308</v>
      </c>
      <c r="E115" s="262" t="s">
        <v>627</v>
      </c>
      <c r="F115" s="263" t="s">
        <v>628</v>
      </c>
      <c r="G115" s="264" t="s">
        <v>389</v>
      </c>
      <c r="H115" s="265">
        <v>708.75</v>
      </c>
      <c r="I115" s="266"/>
      <c r="J115" s="267">
        <f>ROUND(I115*H115,2)</f>
        <v>0</v>
      </c>
      <c r="K115" s="263" t="s">
        <v>133</v>
      </c>
      <c r="L115" s="268"/>
      <c r="M115" s="269" t="s">
        <v>19</v>
      </c>
      <c r="N115" s="270" t="s">
        <v>47</v>
      </c>
      <c r="O115" s="86"/>
      <c r="P115" s="215">
        <f>O115*H115</f>
        <v>0</v>
      </c>
      <c r="Q115" s="215">
        <v>0.00010000000000000001</v>
      </c>
      <c r="R115" s="215">
        <f>Q115*H115</f>
        <v>0.070875000000000007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176</v>
      </c>
      <c r="AT115" s="217" t="s">
        <v>308</v>
      </c>
      <c r="AU115" s="217" t="s">
        <v>86</v>
      </c>
      <c r="AY115" s="19" t="s">
        <v>126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84</v>
      </c>
      <c r="BK115" s="218">
        <f>ROUND(I115*H115,2)</f>
        <v>0</v>
      </c>
      <c r="BL115" s="19" t="s">
        <v>151</v>
      </c>
      <c r="BM115" s="217" t="s">
        <v>629</v>
      </c>
    </row>
    <row r="116" s="13" customFormat="1">
      <c r="A116" s="13"/>
      <c r="B116" s="226"/>
      <c r="C116" s="227"/>
      <c r="D116" s="224" t="s">
        <v>222</v>
      </c>
      <c r="E116" s="227"/>
      <c r="F116" s="229" t="s">
        <v>630</v>
      </c>
      <c r="G116" s="227"/>
      <c r="H116" s="230">
        <v>708.75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222</v>
      </c>
      <c r="AU116" s="236" t="s">
        <v>86</v>
      </c>
      <c r="AV116" s="13" t="s">
        <v>86</v>
      </c>
      <c r="AW116" s="13" t="s">
        <v>4</v>
      </c>
      <c r="AX116" s="13" t="s">
        <v>84</v>
      </c>
      <c r="AY116" s="236" t="s">
        <v>126</v>
      </c>
    </row>
    <row r="117" s="12" customFormat="1" ht="22.8" customHeight="1">
      <c r="A117" s="12"/>
      <c r="B117" s="190"/>
      <c r="C117" s="191"/>
      <c r="D117" s="192" t="s">
        <v>75</v>
      </c>
      <c r="E117" s="204" t="s">
        <v>182</v>
      </c>
      <c r="F117" s="204" t="s">
        <v>467</v>
      </c>
      <c r="G117" s="191"/>
      <c r="H117" s="191"/>
      <c r="I117" s="194"/>
      <c r="J117" s="205">
        <f>BK117</f>
        <v>0</v>
      </c>
      <c r="K117" s="191"/>
      <c r="L117" s="196"/>
      <c r="M117" s="197"/>
      <c r="N117" s="198"/>
      <c r="O117" s="198"/>
      <c r="P117" s="199">
        <f>SUM(P118:P124)</f>
        <v>0</v>
      </c>
      <c r="Q117" s="198"/>
      <c r="R117" s="199">
        <f>SUM(R118:R124)</f>
        <v>0</v>
      </c>
      <c r="S117" s="198"/>
      <c r="T117" s="200">
        <f>SUM(T118:T124)</f>
        <v>18.2805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84</v>
      </c>
      <c r="AT117" s="202" t="s">
        <v>75</v>
      </c>
      <c r="AU117" s="202" t="s">
        <v>84</v>
      </c>
      <c r="AY117" s="201" t="s">
        <v>126</v>
      </c>
      <c r="BK117" s="203">
        <f>SUM(BK118:BK124)</f>
        <v>0</v>
      </c>
    </row>
    <row r="118" s="2" customFormat="1" ht="33" customHeight="1">
      <c r="A118" s="40"/>
      <c r="B118" s="41"/>
      <c r="C118" s="206" t="s">
        <v>209</v>
      </c>
      <c r="D118" s="206" t="s">
        <v>129</v>
      </c>
      <c r="E118" s="207" t="s">
        <v>631</v>
      </c>
      <c r="F118" s="208" t="s">
        <v>632</v>
      </c>
      <c r="G118" s="209" t="s">
        <v>457</v>
      </c>
      <c r="H118" s="210">
        <v>107</v>
      </c>
      <c r="I118" s="211"/>
      <c r="J118" s="212">
        <f>ROUND(I118*H118,2)</f>
        <v>0</v>
      </c>
      <c r="K118" s="208" t="s">
        <v>133</v>
      </c>
      <c r="L118" s="46"/>
      <c r="M118" s="213" t="s">
        <v>19</v>
      </c>
      <c r="N118" s="214" t="s">
        <v>47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0.16500000000000001</v>
      </c>
      <c r="T118" s="216">
        <f>S118*H118</f>
        <v>17.655000000000001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151</v>
      </c>
      <c r="AT118" s="217" t="s">
        <v>129</v>
      </c>
      <c r="AU118" s="217" t="s">
        <v>86</v>
      </c>
      <c r="AY118" s="19" t="s">
        <v>126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84</v>
      </c>
      <c r="BK118" s="218">
        <f>ROUND(I118*H118,2)</f>
        <v>0</v>
      </c>
      <c r="BL118" s="19" t="s">
        <v>151</v>
      </c>
      <c r="BM118" s="217" t="s">
        <v>633</v>
      </c>
    </row>
    <row r="119" s="2" customFormat="1">
      <c r="A119" s="40"/>
      <c r="B119" s="41"/>
      <c r="C119" s="42"/>
      <c r="D119" s="219" t="s">
        <v>136</v>
      </c>
      <c r="E119" s="42"/>
      <c r="F119" s="220" t="s">
        <v>634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136</v>
      </c>
      <c r="AU119" s="19" t="s">
        <v>86</v>
      </c>
    </row>
    <row r="120" s="2" customFormat="1" ht="24.15" customHeight="1">
      <c r="A120" s="40"/>
      <c r="B120" s="41"/>
      <c r="C120" s="206" t="s">
        <v>217</v>
      </c>
      <c r="D120" s="206" t="s">
        <v>129</v>
      </c>
      <c r="E120" s="207" t="s">
        <v>635</v>
      </c>
      <c r="F120" s="208" t="s">
        <v>636</v>
      </c>
      <c r="G120" s="209" t="s">
        <v>389</v>
      </c>
      <c r="H120" s="210">
        <v>225</v>
      </c>
      <c r="I120" s="211"/>
      <c r="J120" s="212">
        <f>ROUND(I120*H120,2)</f>
        <v>0</v>
      </c>
      <c r="K120" s="208" t="s">
        <v>133</v>
      </c>
      <c r="L120" s="46"/>
      <c r="M120" s="213" t="s">
        <v>19</v>
      </c>
      <c r="N120" s="214" t="s">
        <v>47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0.00248</v>
      </c>
      <c r="T120" s="216">
        <f>S120*H120</f>
        <v>0.55800000000000005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151</v>
      </c>
      <c r="AT120" s="217" t="s">
        <v>129</v>
      </c>
      <c r="AU120" s="217" t="s">
        <v>86</v>
      </c>
      <c r="AY120" s="19" t="s">
        <v>126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84</v>
      </c>
      <c r="BK120" s="218">
        <f>ROUND(I120*H120,2)</f>
        <v>0</v>
      </c>
      <c r="BL120" s="19" t="s">
        <v>151</v>
      </c>
      <c r="BM120" s="217" t="s">
        <v>637</v>
      </c>
    </row>
    <row r="121" s="2" customFormat="1">
      <c r="A121" s="40"/>
      <c r="B121" s="41"/>
      <c r="C121" s="42"/>
      <c r="D121" s="219" t="s">
        <v>136</v>
      </c>
      <c r="E121" s="42"/>
      <c r="F121" s="220" t="s">
        <v>638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136</v>
      </c>
      <c r="AU121" s="19" t="s">
        <v>86</v>
      </c>
    </row>
    <row r="122" s="2" customFormat="1" ht="24.15" customHeight="1">
      <c r="A122" s="40"/>
      <c r="B122" s="41"/>
      <c r="C122" s="206" t="s">
        <v>224</v>
      </c>
      <c r="D122" s="206" t="s">
        <v>129</v>
      </c>
      <c r="E122" s="207" t="s">
        <v>639</v>
      </c>
      <c r="F122" s="208" t="s">
        <v>640</v>
      </c>
      <c r="G122" s="209" t="s">
        <v>389</v>
      </c>
      <c r="H122" s="210">
        <v>675</v>
      </c>
      <c r="I122" s="211"/>
      <c r="J122" s="212">
        <f>ROUND(I122*H122,2)</f>
        <v>0</v>
      </c>
      <c r="K122" s="208" t="s">
        <v>133</v>
      </c>
      <c r="L122" s="46"/>
      <c r="M122" s="213" t="s">
        <v>19</v>
      </c>
      <c r="N122" s="214" t="s">
        <v>47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0.00010000000000000001</v>
      </c>
      <c r="T122" s="216">
        <f>S122*H122</f>
        <v>0.067500000000000004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151</v>
      </c>
      <c r="AT122" s="217" t="s">
        <v>129</v>
      </c>
      <c r="AU122" s="217" t="s">
        <v>86</v>
      </c>
      <c r="AY122" s="19" t="s">
        <v>126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84</v>
      </c>
      <c r="BK122" s="218">
        <f>ROUND(I122*H122,2)</f>
        <v>0</v>
      </c>
      <c r="BL122" s="19" t="s">
        <v>151</v>
      </c>
      <c r="BM122" s="217" t="s">
        <v>641</v>
      </c>
    </row>
    <row r="123" s="2" customFormat="1">
      <c r="A123" s="40"/>
      <c r="B123" s="41"/>
      <c r="C123" s="42"/>
      <c r="D123" s="219" t="s">
        <v>136</v>
      </c>
      <c r="E123" s="42"/>
      <c r="F123" s="220" t="s">
        <v>642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136</v>
      </c>
      <c r="AU123" s="19" t="s">
        <v>86</v>
      </c>
    </row>
    <row r="124" s="13" customFormat="1">
      <c r="A124" s="13"/>
      <c r="B124" s="226"/>
      <c r="C124" s="227"/>
      <c r="D124" s="224" t="s">
        <v>222</v>
      </c>
      <c r="E124" s="228" t="s">
        <v>19</v>
      </c>
      <c r="F124" s="229" t="s">
        <v>643</v>
      </c>
      <c r="G124" s="227"/>
      <c r="H124" s="230">
        <v>675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222</v>
      </c>
      <c r="AU124" s="236" t="s">
        <v>86</v>
      </c>
      <c r="AV124" s="13" t="s">
        <v>86</v>
      </c>
      <c r="AW124" s="13" t="s">
        <v>37</v>
      </c>
      <c r="AX124" s="13" t="s">
        <v>84</v>
      </c>
      <c r="AY124" s="236" t="s">
        <v>126</v>
      </c>
    </row>
    <row r="125" s="12" customFormat="1" ht="22.8" customHeight="1">
      <c r="A125" s="12"/>
      <c r="B125" s="190"/>
      <c r="C125" s="191"/>
      <c r="D125" s="192" t="s">
        <v>75</v>
      </c>
      <c r="E125" s="204" t="s">
        <v>568</v>
      </c>
      <c r="F125" s="204" t="s">
        <v>569</v>
      </c>
      <c r="G125" s="191"/>
      <c r="H125" s="191"/>
      <c r="I125" s="194"/>
      <c r="J125" s="205">
        <f>BK125</f>
        <v>0</v>
      </c>
      <c r="K125" s="191"/>
      <c r="L125" s="196"/>
      <c r="M125" s="197"/>
      <c r="N125" s="198"/>
      <c r="O125" s="198"/>
      <c r="P125" s="199">
        <f>SUM(P126:P128)</f>
        <v>0</v>
      </c>
      <c r="Q125" s="198"/>
      <c r="R125" s="199">
        <f>SUM(R126:R128)</f>
        <v>0</v>
      </c>
      <c r="S125" s="198"/>
      <c r="T125" s="200">
        <f>SUM(T126:T128)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1" t="s">
        <v>84</v>
      </c>
      <c r="AT125" s="202" t="s">
        <v>75</v>
      </c>
      <c r="AU125" s="202" t="s">
        <v>84</v>
      </c>
      <c r="AY125" s="201" t="s">
        <v>126</v>
      </c>
      <c r="BK125" s="203">
        <f>SUM(BK126:BK128)</f>
        <v>0</v>
      </c>
    </row>
    <row r="126" s="2" customFormat="1" ht="49.05" customHeight="1">
      <c r="A126" s="40"/>
      <c r="B126" s="41"/>
      <c r="C126" s="206" t="s">
        <v>229</v>
      </c>
      <c r="D126" s="206" t="s">
        <v>129</v>
      </c>
      <c r="E126" s="207" t="s">
        <v>575</v>
      </c>
      <c r="F126" s="208" t="s">
        <v>576</v>
      </c>
      <c r="G126" s="209" t="s">
        <v>299</v>
      </c>
      <c r="H126" s="210">
        <v>18.280999999999999</v>
      </c>
      <c r="I126" s="211"/>
      <c r="J126" s="212">
        <f>ROUND(I126*H126,2)</f>
        <v>0</v>
      </c>
      <c r="K126" s="208" t="s">
        <v>133</v>
      </c>
      <c r="L126" s="46"/>
      <c r="M126" s="213" t="s">
        <v>19</v>
      </c>
      <c r="N126" s="214" t="s">
        <v>47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151</v>
      </c>
      <c r="AT126" s="217" t="s">
        <v>129</v>
      </c>
      <c r="AU126" s="217" t="s">
        <v>86</v>
      </c>
      <c r="AY126" s="19" t="s">
        <v>126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84</v>
      </c>
      <c r="BK126" s="218">
        <f>ROUND(I126*H126,2)</f>
        <v>0</v>
      </c>
      <c r="BL126" s="19" t="s">
        <v>151</v>
      </c>
      <c r="BM126" s="217" t="s">
        <v>644</v>
      </c>
    </row>
    <row r="127" s="2" customFormat="1">
      <c r="A127" s="40"/>
      <c r="B127" s="41"/>
      <c r="C127" s="42"/>
      <c r="D127" s="219" t="s">
        <v>136</v>
      </c>
      <c r="E127" s="42"/>
      <c r="F127" s="220" t="s">
        <v>578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136</v>
      </c>
      <c r="AU127" s="19" t="s">
        <v>86</v>
      </c>
    </row>
    <row r="128" s="2" customFormat="1" ht="37.8" customHeight="1">
      <c r="A128" s="40"/>
      <c r="B128" s="41"/>
      <c r="C128" s="206" t="s">
        <v>234</v>
      </c>
      <c r="D128" s="206" t="s">
        <v>129</v>
      </c>
      <c r="E128" s="207" t="s">
        <v>645</v>
      </c>
      <c r="F128" s="208" t="s">
        <v>646</v>
      </c>
      <c r="G128" s="209" t="s">
        <v>299</v>
      </c>
      <c r="H128" s="210">
        <v>18.280999999999999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47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151</v>
      </c>
      <c r="AT128" s="217" t="s">
        <v>129</v>
      </c>
      <c r="AU128" s="217" t="s">
        <v>86</v>
      </c>
      <c r="AY128" s="19" t="s">
        <v>126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84</v>
      </c>
      <c r="BK128" s="218">
        <f>ROUND(I128*H128,2)</f>
        <v>0</v>
      </c>
      <c r="BL128" s="19" t="s">
        <v>151</v>
      </c>
      <c r="BM128" s="217" t="s">
        <v>647</v>
      </c>
    </row>
    <row r="129" s="12" customFormat="1" ht="22.8" customHeight="1">
      <c r="A129" s="12"/>
      <c r="B129" s="190"/>
      <c r="C129" s="191"/>
      <c r="D129" s="192" t="s">
        <v>75</v>
      </c>
      <c r="E129" s="204" t="s">
        <v>579</v>
      </c>
      <c r="F129" s="204" t="s">
        <v>580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SUM(P130:P131)</f>
        <v>0</v>
      </c>
      <c r="Q129" s="198"/>
      <c r="R129" s="199">
        <f>SUM(R130:R131)</f>
        <v>0</v>
      </c>
      <c r="S129" s="198"/>
      <c r="T129" s="200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84</v>
      </c>
      <c r="AT129" s="202" t="s">
        <v>75</v>
      </c>
      <c r="AU129" s="202" t="s">
        <v>84</v>
      </c>
      <c r="AY129" s="201" t="s">
        <v>126</v>
      </c>
      <c r="BK129" s="203">
        <f>SUM(BK130:BK131)</f>
        <v>0</v>
      </c>
    </row>
    <row r="130" s="2" customFormat="1" ht="55.5" customHeight="1">
      <c r="A130" s="40"/>
      <c r="B130" s="41"/>
      <c r="C130" s="206" t="s">
        <v>353</v>
      </c>
      <c r="D130" s="206" t="s">
        <v>129</v>
      </c>
      <c r="E130" s="207" t="s">
        <v>648</v>
      </c>
      <c r="F130" s="208" t="s">
        <v>649</v>
      </c>
      <c r="G130" s="209" t="s">
        <v>299</v>
      </c>
      <c r="H130" s="210">
        <v>35.234999999999999</v>
      </c>
      <c r="I130" s="211"/>
      <c r="J130" s="212">
        <f>ROUND(I130*H130,2)</f>
        <v>0</v>
      </c>
      <c r="K130" s="208" t="s">
        <v>133</v>
      </c>
      <c r="L130" s="46"/>
      <c r="M130" s="213" t="s">
        <v>19</v>
      </c>
      <c r="N130" s="214" t="s">
        <v>47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151</v>
      </c>
      <c r="AT130" s="217" t="s">
        <v>129</v>
      </c>
      <c r="AU130" s="217" t="s">
        <v>86</v>
      </c>
      <c r="AY130" s="19" t="s">
        <v>126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84</v>
      </c>
      <c r="BK130" s="218">
        <f>ROUND(I130*H130,2)</f>
        <v>0</v>
      </c>
      <c r="BL130" s="19" t="s">
        <v>151</v>
      </c>
      <c r="BM130" s="217" t="s">
        <v>650</v>
      </c>
    </row>
    <row r="131" s="2" customFormat="1">
      <c r="A131" s="40"/>
      <c r="B131" s="41"/>
      <c r="C131" s="42"/>
      <c r="D131" s="219" t="s">
        <v>136</v>
      </c>
      <c r="E131" s="42"/>
      <c r="F131" s="220" t="s">
        <v>651</v>
      </c>
      <c r="G131" s="42"/>
      <c r="H131" s="42"/>
      <c r="I131" s="221"/>
      <c r="J131" s="42"/>
      <c r="K131" s="42"/>
      <c r="L131" s="46"/>
      <c r="M131" s="271"/>
      <c r="N131" s="272"/>
      <c r="O131" s="273"/>
      <c r="P131" s="273"/>
      <c r="Q131" s="273"/>
      <c r="R131" s="273"/>
      <c r="S131" s="273"/>
      <c r="T131" s="274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136</v>
      </c>
      <c r="AU131" s="19" t="s">
        <v>86</v>
      </c>
    </row>
    <row r="132" s="2" customFormat="1" ht="6.96" customHeight="1">
      <c r="A132" s="40"/>
      <c r="B132" s="61"/>
      <c r="C132" s="62"/>
      <c r="D132" s="62"/>
      <c r="E132" s="62"/>
      <c r="F132" s="62"/>
      <c r="G132" s="62"/>
      <c r="H132" s="62"/>
      <c r="I132" s="62"/>
      <c r="J132" s="62"/>
      <c r="K132" s="62"/>
      <c r="L132" s="46"/>
      <c r="M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</sheetData>
  <sheetProtection sheet="1" autoFilter="0" formatColumns="0" formatRows="0" objects="1" scenarios="1" spinCount="100000" saltValue="uyAIsqhoyIOfXbN6uFDnUoUz+6o2QRXArl0KY1d/Bait4jIDJapkcwTpNk8fkYYUxz1F9iy4rR8uzeFKHmYe7A==" hashValue="mjdeRXNGpBT2S4jGmUPgBNWrXhyqo6AMta+7APr+mRqX7CAvSiuYDfjht2sRRMuHU89Au9DhzF2+vILILYnIog==" algorithmName="SHA-512" password="CC35"/>
  <autoFilter ref="C85:K13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1/131111333"/>
    <hyperlink ref="F95" r:id="rId2" display="https://podminky.urs.cz/item/CS_URS_2024_01/171201231"/>
    <hyperlink ref="F98" r:id="rId3" display="https://podminky.urs.cz/item/CS_URS_2024_01/171251201"/>
    <hyperlink ref="F101" r:id="rId4" display="https://podminky.urs.cz/item/CS_URS_2024_01/275313711"/>
    <hyperlink ref="F104" r:id="rId5" display="https://podminky.urs.cz/item/CS_URS_2024_01/338171123"/>
    <hyperlink ref="F109" r:id="rId6" display="https://podminky.urs.cz/item/CS_URS_2024_01/348401153"/>
    <hyperlink ref="F113" r:id="rId7" display="https://podminky.urs.cz/item/CS_URS_2024_01/348401320"/>
    <hyperlink ref="F119" r:id="rId8" display="https://podminky.urs.cz/item/CS_URS_2024_01/966071711"/>
    <hyperlink ref="F121" r:id="rId9" display="https://podminky.urs.cz/item/CS_URS_2024_01/966071822"/>
    <hyperlink ref="F123" r:id="rId10" display="https://podminky.urs.cz/item/CS_URS_2024_01/966071832"/>
    <hyperlink ref="F127" r:id="rId11" display="https://podminky.urs.cz/item/CS_URS_2024_01/997013871"/>
    <hyperlink ref="F131" r:id="rId12" display="https://podminky.urs.cz/item/CS_URS_2024_01/9982321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5" customWidth="1"/>
    <col min="2" max="2" width="1.667969" style="275" customWidth="1"/>
    <col min="3" max="4" width="5" style="275" customWidth="1"/>
    <col min="5" max="5" width="11.66016" style="275" customWidth="1"/>
    <col min="6" max="6" width="9.160156" style="275" customWidth="1"/>
    <col min="7" max="7" width="5" style="275" customWidth="1"/>
    <col min="8" max="8" width="77.83203" style="275" customWidth="1"/>
    <col min="9" max="10" width="20" style="275" customWidth="1"/>
    <col min="11" max="11" width="1.667969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6" customFormat="1" ht="45" customHeight="1">
      <c r="B3" s="279"/>
      <c r="C3" s="280" t="s">
        <v>652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653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654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655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656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657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658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659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660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661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662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93</v>
      </c>
      <c r="F18" s="286" t="s">
        <v>663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664</v>
      </c>
      <c r="F19" s="286" t="s">
        <v>665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666</v>
      </c>
      <c r="F20" s="286" t="s">
        <v>667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83</v>
      </c>
      <c r="F21" s="286" t="s">
        <v>668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89</v>
      </c>
      <c r="F22" s="286" t="s">
        <v>669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670</v>
      </c>
      <c r="F23" s="286" t="s">
        <v>671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672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673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674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675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676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677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678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679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680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112</v>
      </c>
      <c r="F36" s="286"/>
      <c r="G36" s="286" t="s">
        <v>681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682</v>
      </c>
      <c r="F37" s="286"/>
      <c r="G37" s="286" t="s">
        <v>683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57</v>
      </c>
      <c r="F38" s="286"/>
      <c r="G38" s="286" t="s">
        <v>684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58</v>
      </c>
      <c r="F39" s="286"/>
      <c r="G39" s="286" t="s">
        <v>685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113</v>
      </c>
      <c r="F40" s="286"/>
      <c r="G40" s="286" t="s">
        <v>686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114</v>
      </c>
      <c r="F41" s="286"/>
      <c r="G41" s="286" t="s">
        <v>687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688</v>
      </c>
      <c r="F42" s="286"/>
      <c r="G42" s="286" t="s">
        <v>689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690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691</v>
      </c>
      <c r="F44" s="286"/>
      <c r="G44" s="286" t="s">
        <v>692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116</v>
      </c>
      <c r="F45" s="286"/>
      <c r="G45" s="286" t="s">
        <v>693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694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695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696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697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698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699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700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701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702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703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704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705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706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707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708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709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710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711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712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713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714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715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716</v>
      </c>
      <c r="D76" s="304"/>
      <c r="E76" s="304"/>
      <c r="F76" s="304" t="s">
        <v>717</v>
      </c>
      <c r="G76" s="305"/>
      <c r="H76" s="304" t="s">
        <v>58</v>
      </c>
      <c r="I76" s="304" t="s">
        <v>61</v>
      </c>
      <c r="J76" s="304" t="s">
        <v>718</v>
      </c>
      <c r="K76" s="303"/>
    </row>
    <row r="77" s="1" customFormat="1" ht="17.25" customHeight="1">
      <c r="B77" s="301"/>
      <c r="C77" s="306" t="s">
        <v>719</v>
      </c>
      <c r="D77" s="306"/>
      <c r="E77" s="306"/>
      <c r="F77" s="307" t="s">
        <v>720</v>
      </c>
      <c r="G77" s="308"/>
      <c r="H77" s="306"/>
      <c r="I77" s="306"/>
      <c r="J77" s="306" t="s">
        <v>721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57</v>
      </c>
      <c r="D79" s="311"/>
      <c r="E79" s="311"/>
      <c r="F79" s="312" t="s">
        <v>722</v>
      </c>
      <c r="G79" s="313"/>
      <c r="H79" s="289" t="s">
        <v>723</v>
      </c>
      <c r="I79" s="289" t="s">
        <v>724</v>
      </c>
      <c r="J79" s="289">
        <v>20</v>
      </c>
      <c r="K79" s="303"/>
    </row>
    <row r="80" s="1" customFormat="1" ht="15" customHeight="1">
      <c r="B80" s="301"/>
      <c r="C80" s="289" t="s">
        <v>725</v>
      </c>
      <c r="D80" s="289"/>
      <c r="E80" s="289"/>
      <c r="F80" s="312" t="s">
        <v>722</v>
      </c>
      <c r="G80" s="313"/>
      <c r="H80" s="289" t="s">
        <v>726</v>
      </c>
      <c r="I80" s="289" t="s">
        <v>724</v>
      </c>
      <c r="J80" s="289">
        <v>120</v>
      </c>
      <c r="K80" s="303"/>
    </row>
    <row r="81" s="1" customFormat="1" ht="15" customHeight="1">
      <c r="B81" s="314"/>
      <c r="C81" s="289" t="s">
        <v>727</v>
      </c>
      <c r="D81" s="289"/>
      <c r="E81" s="289"/>
      <c r="F81" s="312" t="s">
        <v>728</v>
      </c>
      <c r="G81" s="313"/>
      <c r="H81" s="289" t="s">
        <v>729</v>
      </c>
      <c r="I81" s="289" t="s">
        <v>724</v>
      </c>
      <c r="J81" s="289">
        <v>50</v>
      </c>
      <c r="K81" s="303"/>
    </row>
    <row r="82" s="1" customFormat="1" ht="15" customHeight="1">
      <c r="B82" s="314"/>
      <c r="C82" s="289" t="s">
        <v>730</v>
      </c>
      <c r="D82" s="289"/>
      <c r="E82" s="289"/>
      <c r="F82" s="312" t="s">
        <v>722</v>
      </c>
      <c r="G82" s="313"/>
      <c r="H82" s="289" t="s">
        <v>731</v>
      </c>
      <c r="I82" s="289" t="s">
        <v>732</v>
      </c>
      <c r="J82" s="289"/>
      <c r="K82" s="303"/>
    </row>
    <row r="83" s="1" customFormat="1" ht="15" customHeight="1">
      <c r="B83" s="314"/>
      <c r="C83" s="315" t="s">
        <v>733</v>
      </c>
      <c r="D83" s="315"/>
      <c r="E83" s="315"/>
      <c r="F83" s="316" t="s">
        <v>728</v>
      </c>
      <c r="G83" s="315"/>
      <c r="H83" s="315" t="s">
        <v>734</v>
      </c>
      <c r="I83" s="315" t="s">
        <v>724</v>
      </c>
      <c r="J83" s="315">
        <v>15</v>
      </c>
      <c r="K83" s="303"/>
    </row>
    <row r="84" s="1" customFormat="1" ht="15" customHeight="1">
      <c r="B84" s="314"/>
      <c r="C84" s="315" t="s">
        <v>735</v>
      </c>
      <c r="D84" s="315"/>
      <c r="E84" s="315"/>
      <c r="F84" s="316" t="s">
        <v>728</v>
      </c>
      <c r="G84" s="315"/>
      <c r="H84" s="315" t="s">
        <v>736</v>
      </c>
      <c r="I84" s="315" t="s">
        <v>724</v>
      </c>
      <c r="J84" s="315">
        <v>15</v>
      </c>
      <c r="K84" s="303"/>
    </row>
    <row r="85" s="1" customFormat="1" ht="15" customHeight="1">
      <c r="B85" s="314"/>
      <c r="C85" s="315" t="s">
        <v>737</v>
      </c>
      <c r="D85" s="315"/>
      <c r="E85" s="315"/>
      <c r="F85" s="316" t="s">
        <v>728</v>
      </c>
      <c r="G85" s="315"/>
      <c r="H85" s="315" t="s">
        <v>738</v>
      </c>
      <c r="I85" s="315" t="s">
        <v>724</v>
      </c>
      <c r="J85" s="315">
        <v>20</v>
      </c>
      <c r="K85" s="303"/>
    </row>
    <row r="86" s="1" customFormat="1" ht="15" customHeight="1">
      <c r="B86" s="314"/>
      <c r="C86" s="315" t="s">
        <v>739</v>
      </c>
      <c r="D86" s="315"/>
      <c r="E86" s="315"/>
      <c r="F86" s="316" t="s">
        <v>728</v>
      </c>
      <c r="G86" s="315"/>
      <c r="H86" s="315" t="s">
        <v>740</v>
      </c>
      <c r="I86" s="315" t="s">
        <v>724</v>
      </c>
      <c r="J86" s="315">
        <v>20</v>
      </c>
      <c r="K86" s="303"/>
    </row>
    <row r="87" s="1" customFormat="1" ht="15" customHeight="1">
      <c r="B87" s="314"/>
      <c r="C87" s="289" t="s">
        <v>741</v>
      </c>
      <c r="D87" s="289"/>
      <c r="E87" s="289"/>
      <c r="F87" s="312" t="s">
        <v>728</v>
      </c>
      <c r="G87" s="313"/>
      <c r="H87" s="289" t="s">
        <v>742</v>
      </c>
      <c r="I87" s="289" t="s">
        <v>724</v>
      </c>
      <c r="J87" s="289">
        <v>50</v>
      </c>
      <c r="K87" s="303"/>
    </row>
    <row r="88" s="1" customFormat="1" ht="15" customHeight="1">
      <c r="B88" s="314"/>
      <c r="C88" s="289" t="s">
        <v>743</v>
      </c>
      <c r="D88" s="289"/>
      <c r="E88" s="289"/>
      <c r="F88" s="312" t="s">
        <v>728</v>
      </c>
      <c r="G88" s="313"/>
      <c r="H88" s="289" t="s">
        <v>744</v>
      </c>
      <c r="I88" s="289" t="s">
        <v>724</v>
      </c>
      <c r="J88" s="289">
        <v>20</v>
      </c>
      <c r="K88" s="303"/>
    </row>
    <row r="89" s="1" customFormat="1" ht="15" customHeight="1">
      <c r="B89" s="314"/>
      <c r="C89" s="289" t="s">
        <v>745</v>
      </c>
      <c r="D89" s="289"/>
      <c r="E89" s="289"/>
      <c r="F89" s="312" t="s">
        <v>728</v>
      </c>
      <c r="G89" s="313"/>
      <c r="H89" s="289" t="s">
        <v>746</v>
      </c>
      <c r="I89" s="289" t="s">
        <v>724</v>
      </c>
      <c r="J89" s="289">
        <v>20</v>
      </c>
      <c r="K89" s="303"/>
    </row>
    <row r="90" s="1" customFormat="1" ht="15" customHeight="1">
      <c r="B90" s="314"/>
      <c r="C90" s="289" t="s">
        <v>747</v>
      </c>
      <c r="D90" s="289"/>
      <c r="E90" s="289"/>
      <c r="F90" s="312" t="s">
        <v>728</v>
      </c>
      <c r="G90" s="313"/>
      <c r="H90" s="289" t="s">
        <v>748</v>
      </c>
      <c r="I90" s="289" t="s">
        <v>724</v>
      </c>
      <c r="J90" s="289">
        <v>50</v>
      </c>
      <c r="K90" s="303"/>
    </row>
    <row r="91" s="1" customFormat="1" ht="15" customHeight="1">
      <c r="B91" s="314"/>
      <c r="C91" s="289" t="s">
        <v>749</v>
      </c>
      <c r="D91" s="289"/>
      <c r="E91" s="289"/>
      <c r="F91" s="312" t="s">
        <v>728</v>
      </c>
      <c r="G91" s="313"/>
      <c r="H91" s="289" t="s">
        <v>749</v>
      </c>
      <c r="I91" s="289" t="s">
        <v>724</v>
      </c>
      <c r="J91" s="289">
        <v>50</v>
      </c>
      <c r="K91" s="303"/>
    </row>
    <row r="92" s="1" customFormat="1" ht="15" customHeight="1">
      <c r="B92" s="314"/>
      <c r="C92" s="289" t="s">
        <v>750</v>
      </c>
      <c r="D92" s="289"/>
      <c r="E92" s="289"/>
      <c r="F92" s="312" t="s">
        <v>728</v>
      </c>
      <c r="G92" s="313"/>
      <c r="H92" s="289" t="s">
        <v>751</v>
      </c>
      <c r="I92" s="289" t="s">
        <v>724</v>
      </c>
      <c r="J92" s="289">
        <v>255</v>
      </c>
      <c r="K92" s="303"/>
    </row>
    <row r="93" s="1" customFormat="1" ht="15" customHeight="1">
      <c r="B93" s="314"/>
      <c r="C93" s="289" t="s">
        <v>752</v>
      </c>
      <c r="D93" s="289"/>
      <c r="E93" s="289"/>
      <c r="F93" s="312" t="s">
        <v>722</v>
      </c>
      <c r="G93" s="313"/>
      <c r="H93" s="289" t="s">
        <v>753</v>
      </c>
      <c r="I93" s="289" t="s">
        <v>754</v>
      </c>
      <c r="J93" s="289"/>
      <c r="K93" s="303"/>
    </row>
    <row r="94" s="1" customFormat="1" ht="15" customHeight="1">
      <c r="B94" s="314"/>
      <c r="C94" s="289" t="s">
        <v>755</v>
      </c>
      <c r="D94" s="289"/>
      <c r="E94" s="289"/>
      <c r="F94" s="312" t="s">
        <v>722</v>
      </c>
      <c r="G94" s="313"/>
      <c r="H94" s="289" t="s">
        <v>756</v>
      </c>
      <c r="I94" s="289" t="s">
        <v>757</v>
      </c>
      <c r="J94" s="289"/>
      <c r="K94" s="303"/>
    </row>
    <row r="95" s="1" customFormat="1" ht="15" customHeight="1">
      <c r="B95" s="314"/>
      <c r="C95" s="289" t="s">
        <v>758</v>
      </c>
      <c r="D95" s="289"/>
      <c r="E95" s="289"/>
      <c r="F95" s="312" t="s">
        <v>722</v>
      </c>
      <c r="G95" s="313"/>
      <c r="H95" s="289" t="s">
        <v>758</v>
      </c>
      <c r="I95" s="289" t="s">
        <v>757</v>
      </c>
      <c r="J95" s="289"/>
      <c r="K95" s="303"/>
    </row>
    <row r="96" s="1" customFormat="1" ht="15" customHeight="1">
      <c r="B96" s="314"/>
      <c r="C96" s="289" t="s">
        <v>42</v>
      </c>
      <c r="D96" s="289"/>
      <c r="E96" s="289"/>
      <c r="F96" s="312" t="s">
        <v>722</v>
      </c>
      <c r="G96" s="313"/>
      <c r="H96" s="289" t="s">
        <v>759</v>
      </c>
      <c r="I96" s="289" t="s">
        <v>757</v>
      </c>
      <c r="J96" s="289"/>
      <c r="K96" s="303"/>
    </row>
    <row r="97" s="1" customFormat="1" ht="15" customHeight="1">
      <c r="B97" s="314"/>
      <c r="C97" s="289" t="s">
        <v>52</v>
      </c>
      <c r="D97" s="289"/>
      <c r="E97" s="289"/>
      <c r="F97" s="312" t="s">
        <v>722</v>
      </c>
      <c r="G97" s="313"/>
      <c r="H97" s="289" t="s">
        <v>760</v>
      </c>
      <c r="I97" s="289" t="s">
        <v>757</v>
      </c>
      <c r="J97" s="289"/>
      <c r="K97" s="303"/>
    </row>
    <row r="98" s="1" customFormat="1" ht="15" customHeight="1">
      <c r="B98" s="317"/>
      <c r="C98" s="318"/>
      <c r="D98" s="318"/>
      <c r="E98" s="318"/>
      <c r="F98" s="318"/>
      <c r="G98" s="318"/>
      <c r="H98" s="318"/>
      <c r="I98" s="318"/>
      <c r="J98" s="318"/>
      <c r="K98" s="319"/>
    </row>
    <row r="99" s="1" customFormat="1" ht="18.7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0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761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716</v>
      </c>
      <c r="D103" s="304"/>
      <c r="E103" s="304"/>
      <c r="F103" s="304" t="s">
        <v>717</v>
      </c>
      <c r="G103" s="305"/>
      <c r="H103" s="304" t="s">
        <v>58</v>
      </c>
      <c r="I103" s="304" t="s">
        <v>61</v>
      </c>
      <c r="J103" s="304" t="s">
        <v>718</v>
      </c>
      <c r="K103" s="303"/>
    </row>
    <row r="104" s="1" customFormat="1" ht="17.25" customHeight="1">
      <c r="B104" s="301"/>
      <c r="C104" s="306" t="s">
        <v>719</v>
      </c>
      <c r="D104" s="306"/>
      <c r="E104" s="306"/>
      <c r="F104" s="307" t="s">
        <v>720</v>
      </c>
      <c r="G104" s="308"/>
      <c r="H104" s="306"/>
      <c r="I104" s="306"/>
      <c r="J104" s="306" t="s">
        <v>721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2"/>
      <c r="H105" s="304"/>
      <c r="I105" s="304"/>
      <c r="J105" s="304"/>
      <c r="K105" s="303"/>
    </row>
    <row r="106" s="1" customFormat="1" ht="15" customHeight="1">
      <c r="B106" s="301"/>
      <c r="C106" s="289" t="s">
        <v>57</v>
      </c>
      <c r="D106" s="311"/>
      <c r="E106" s="311"/>
      <c r="F106" s="312" t="s">
        <v>722</v>
      </c>
      <c r="G106" s="289"/>
      <c r="H106" s="289" t="s">
        <v>762</v>
      </c>
      <c r="I106" s="289" t="s">
        <v>724</v>
      </c>
      <c r="J106" s="289">
        <v>20</v>
      </c>
      <c r="K106" s="303"/>
    </row>
    <row r="107" s="1" customFormat="1" ht="15" customHeight="1">
      <c r="B107" s="301"/>
      <c r="C107" s="289" t="s">
        <v>725</v>
      </c>
      <c r="D107" s="289"/>
      <c r="E107" s="289"/>
      <c r="F107" s="312" t="s">
        <v>722</v>
      </c>
      <c r="G107" s="289"/>
      <c r="H107" s="289" t="s">
        <v>762</v>
      </c>
      <c r="I107" s="289" t="s">
        <v>724</v>
      </c>
      <c r="J107" s="289">
        <v>120</v>
      </c>
      <c r="K107" s="303"/>
    </row>
    <row r="108" s="1" customFormat="1" ht="15" customHeight="1">
      <c r="B108" s="314"/>
      <c r="C108" s="289" t="s">
        <v>727</v>
      </c>
      <c r="D108" s="289"/>
      <c r="E108" s="289"/>
      <c r="F108" s="312" t="s">
        <v>728</v>
      </c>
      <c r="G108" s="289"/>
      <c r="H108" s="289" t="s">
        <v>762</v>
      </c>
      <c r="I108" s="289" t="s">
        <v>724</v>
      </c>
      <c r="J108" s="289">
        <v>50</v>
      </c>
      <c r="K108" s="303"/>
    </row>
    <row r="109" s="1" customFormat="1" ht="15" customHeight="1">
      <c r="B109" s="314"/>
      <c r="C109" s="289" t="s">
        <v>730</v>
      </c>
      <c r="D109" s="289"/>
      <c r="E109" s="289"/>
      <c r="F109" s="312" t="s">
        <v>722</v>
      </c>
      <c r="G109" s="289"/>
      <c r="H109" s="289" t="s">
        <v>762</v>
      </c>
      <c r="I109" s="289" t="s">
        <v>732</v>
      </c>
      <c r="J109" s="289"/>
      <c r="K109" s="303"/>
    </row>
    <row r="110" s="1" customFormat="1" ht="15" customHeight="1">
      <c r="B110" s="314"/>
      <c r="C110" s="289" t="s">
        <v>741</v>
      </c>
      <c r="D110" s="289"/>
      <c r="E110" s="289"/>
      <c r="F110" s="312" t="s">
        <v>728</v>
      </c>
      <c r="G110" s="289"/>
      <c r="H110" s="289" t="s">
        <v>762</v>
      </c>
      <c r="I110" s="289" t="s">
        <v>724</v>
      </c>
      <c r="J110" s="289">
        <v>50</v>
      </c>
      <c r="K110" s="303"/>
    </row>
    <row r="111" s="1" customFormat="1" ht="15" customHeight="1">
      <c r="B111" s="314"/>
      <c r="C111" s="289" t="s">
        <v>749</v>
      </c>
      <c r="D111" s="289"/>
      <c r="E111" s="289"/>
      <c r="F111" s="312" t="s">
        <v>728</v>
      </c>
      <c r="G111" s="289"/>
      <c r="H111" s="289" t="s">
        <v>762</v>
      </c>
      <c r="I111" s="289" t="s">
        <v>724</v>
      </c>
      <c r="J111" s="289">
        <v>50</v>
      </c>
      <c r="K111" s="303"/>
    </row>
    <row r="112" s="1" customFormat="1" ht="15" customHeight="1">
      <c r="B112" s="314"/>
      <c r="C112" s="289" t="s">
        <v>747</v>
      </c>
      <c r="D112" s="289"/>
      <c r="E112" s="289"/>
      <c r="F112" s="312" t="s">
        <v>728</v>
      </c>
      <c r="G112" s="289"/>
      <c r="H112" s="289" t="s">
        <v>762</v>
      </c>
      <c r="I112" s="289" t="s">
        <v>724</v>
      </c>
      <c r="J112" s="289">
        <v>50</v>
      </c>
      <c r="K112" s="303"/>
    </row>
    <row r="113" s="1" customFormat="1" ht="15" customHeight="1">
      <c r="B113" s="314"/>
      <c r="C113" s="289" t="s">
        <v>57</v>
      </c>
      <c r="D113" s="289"/>
      <c r="E113" s="289"/>
      <c r="F113" s="312" t="s">
        <v>722</v>
      </c>
      <c r="G113" s="289"/>
      <c r="H113" s="289" t="s">
        <v>763</v>
      </c>
      <c r="I113" s="289" t="s">
        <v>724</v>
      </c>
      <c r="J113" s="289">
        <v>20</v>
      </c>
      <c r="K113" s="303"/>
    </row>
    <row r="114" s="1" customFormat="1" ht="15" customHeight="1">
      <c r="B114" s="314"/>
      <c r="C114" s="289" t="s">
        <v>764</v>
      </c>
      <c r="D114" s="289"/>
      <c r="E114" s="289"/>
      <c r="F114" s="312" t="s">
        <v>722</v>
      </c>
      <c r="G114" s="289"/>
      <c r="H114" s="289" t="s">
        <v>765</v>
      </c>
      <c r="I114" s="289" t="s">
        <v>724</v>
      </c>
      <c r="J114" s="289">
        <v>120</v>
      </c>
      <c r="K114" s="303"/>
    </row>
    <row r="115" s="1" customFormat="1" ht="15" customHeight="1">
      <c r="B115" s="314"/>
      <c r="C115" s="289" t="s">
        <v>42</v>
      </c>
      <c r="D115" s="289"/>
      <c r="E115" s="289"/>
      <c r="F115" s="312" t="s">
        <v>722</v>
      </c>
      <c r="G115" s="289"/>
      <c r="H115" s="289" t="s">
        <v>766</v>
      </c>
      <c r="I115" s="289" t="s">
        <v>757</v>
      </c>
      <c r="J115" s="289"/>
      <c r="K115" s="303"/>
    </row>
    <row r="116" s="1" customFormat="1" ht="15" customHeight="1">
      <c r="B116" s="314"/>
      <c r="C116" s="289" t="s">
        <v>52</v>
      </c>
      <c r="D116" s="289"/>
      <c r="E116" s="289"/>
      <c r="F116" s="312" t="s">
        <v>722</v>
      </c>
      <c r="G116" s="289"/>
      <c r="H116" s="289" t="s">
        <v>767</v>
      </c>
      <c r="I116" s="289" t="s">
        <v>757</v>
      </c>
      <c r="J116" s="289"/>
      <c r="K116" s="303"/>
    </row>
    <row r="117" s="1" customFormat="1" ht="15" customHeight="1">
      <c r="B117" s="314"/>
      <c r="C117" s="289" t="s">
        <v>61</v>
      </c>
      <c r="D117" s="289"/>
      <c r="E117" s="289"/>
      <c r="F117" s="312" t="s">
        <v>722</v>
      </c>
      <c r="G117" s="289"/>
      <c r="H117" s="289" t="s">
        <v>768</v>
      </c>
      <c r="I117" s="289" t="s">
        <v>769</v>
      </c>
      <c r="J117" s="289"/>
      <c r="K117" s="303"/>
    </row>
    <row r="118" s="1" customFormat="1" ht="15" customHeight="1">
      <c r="B118" s="317"/>
      <c r="C118" s="323"/>
      <c r="D118" s="323"/>
      <c r="E118" s="323"/>
      <c r="F118" s="323"/>
      <c r="G118" s="323"/>
      <c r="H118" s="323"/>
      <c r="I118" s="323"/>
      <c r="J118" s="323"/>
      <c r="K118" s="319"/>
    </row>
    <row r="119" s="1" customFormat="1" ht="18.75" customHeight="1">
      <c r="B119" s="324"/>
      <c r="C119" s="325"/>
      <c r="D119" s="325"/>
      <c r="E119" s="325"/>
      <c r="F119" s="326"/>
      <c r="G119" s="325"/>
      <c r="H119" s="325"/>
      <c r="I119" s="325"/>
      <c r="J119" s="325"/>
      <c r="K119" s="324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7"/>
      <c r="C121" s="328"/>
      <c r="D121" s="328"/>
      <c r="E121" s="328"/>
      <c r="F121" s="328"/>
      <c r="G121" s="328"/>
      <c r="H121" s="328"/>
      <c r="I121" s="328"/>
      <c r="J121" s="328"/>
      <c r="K121" s="329"/>
    </row>
    <row r="122" s="1" customFormat="1" ht="45" customHeight="1">
      <c r="B122" s="330"/>
      <c r="C122" s="280" t="s">
        <v>770</v>
      </c>
      <c r="D122" s="280"/>
      <c r="E122" s="280"/>
      <c r="F122" s="280"/>
      <c r="G122" s="280"/>
      <c r="H122" s="280"/>
      <c r="I122" s="280"/>
      <c r="J122" s="280"/>
      <c r="K122" s="331"/>
    </row>
    <row r="123" s="1" customFormat="1" ht="17.25" customHeight="1">
      <c r="B123" s="332"/>
      <c r="C123" s="304" t="s">
        <v>716</v>
      </c>
      <c r="D123" s="304"/>
      <c r="E123" s="304"/>
      <c r="F123" s="304" t="s">
        <v>717</v>
      </c>
      <c r="G123" s="305"/>
      <c r="H123" s="304" t="s">
        <v>58</v>
      </c>
      <c r="I123" s="304" t="s">
        <v>61</v>
      </c>
      <c r="J123" s="304" t="s">
        <v>718</v>
      </c>
      <c r="K123" s="333"/>
    </row>
    <row r="124" s="1" customFormat="1" ht="17.25" customHeight="1">
      <c r="B124" s="332"/>
      <c r="C124" s="306" t="s">
        <v>719</v>
      </c>
      <c r="D124" s="306"/>
      <c r="E124" s="306"/>
      <c r="F124" s="307" t="s">
        <v>720</v>
      </c>
      <c r="G124" s="308"/>
      <c r="H124" s="306"/>
      <c r="I124" s="306"/>
      <c r="J124" s="306" t="s">
        <v>721</v>
      </c>
      <c r="K124" s="333"/>
    </row>
    <row r="125" s="1" customFormat="1" ht="5.25" customHeight="1">
      <c r="B125" s="334"/>
      <c r="C125" s="309"/>
      <c r="D125" s="309"/>
      <c r="E125" s="309"/>
      <c r="F125" s="309"/>
      <c r="G125" s="335"/>
      <c r="H125" s="309"/>
      <c r="I125" s="309"/>
      <c r="J125" s="309"/>
      <c r="K125" s="336"/>
    </row>
    <row r="126" s="1" customFormat="1" ht="15" customHeight="1">
      <c r="B126" s="334"/>
      <c r="C126" s="289" t="s">
        <v>725</v>
      </c>
      <c r="D126" s="311"/>
      <c r="E126" s="311"/>
      <c r="F126" s="312" t="s">
        <v>722</v>
      </c>
      <c r="G126" s="289"/>
      <c r="H126" s="289" t="s">
        <v>762</v>
      </c>
      <c r="I126" s="289" t="s">
        <v>724</v>
      </c>
      <c r="J126" s="289">
        <v>120</v>
      </c>
      <c r="K126" s="337"/>
    </row>
    <row r="127" s="1" customFormat="1" ht="15" customHeight="1">
      <c r="B127" s="334"/>
      <c r="C127" s="289" t="s">
        <v>771</v>
      </c>
      <c r="D127" s="289"/>
      <c r="E127" s="289"/>
      <c r="F127" s="312" t="s">
        <v>722</v>
      </c>
      <c r="G127" s="289"/>
      <c r="H127" s="289" t="s">
        <v>772</v>
      </c>
      <c r="I127" s="289" t="s">
        <v>724</v>
      </c>
      <c r="J127" s="289" t="s">
        <v>773</v>
      </c>
      <c r="K127" s="337"/>
    </row>
    <row r="128" s="1" customFormat="1" ht="15" customHeight="1">
      <c r="B128" s="334"/>
      <c r="C128" s="289" t="s">
        <v>670</v>
      </c>
      <c r="D128" s="289"/>
      <c r="E128" s="289"/>
      <c r="F128" s="312" t="s">
        <v>722</v>
      </c>
      <c r="G128" s="289"/>
      <c r="H128" s="289" t="s">
        <v>774</v>
      </c>
      <c r="I128" s="289" t="s">
        <v>724</v>
      </c>
      <c r="J128" s="289" t="s">
        <v>773</v>
      </c>
      <c r="K128" s="337"/>
    </row>
    <row r="129" s="1" customFormat="1" ht="15" customHeight="1">
      <c r="B129" s="334"/>
      <c r="C129" s="289" t="s">
        <v>733</v>
      </c>
      <c r="D129" s="289"/>
      <c r="E129" s="289"/>
      <c r="F129" s="312" t="s">
        <v>728</v>
      </c>
      <c r="G129" s="289"/>
      <c r="H129" s="289" t="s">
        <v>734</v>
      </c>
      <c r="I129" s="289" t="s">
        <v>724</v>
      </c>
      <c r="J129" s="289">
        <v>15</v>
      </c>
      <c r="K129" s="337"/>
    </row>
    <row r="130" s="1" customFormat="1" ht="15" customHeight="1">
      <c r="B130" s="334"/>
      <c r="C130" s="315" t="s">
        <v>735</v>
      </c>
      <c r="D130" s="315"/>
      <c r="E130" s="315"/>
      <c r="F130" s="316" t="s">
        <v>728</v>
      </c>
      <c r="G130" s="315"/>
      <c r="H130" s="315" t="s">
        <v>736</v>
      </c>
      <c r="I130" s="315" t="s">
        <v>724</v>
      </c>
      <c r="J130" s="315">
        <v>15</v>
      </c>
      <c r="K130" s="337"/>
    </row>
    <row r="131" s="1" customFormat="1" ht="15" customHeight="1">
      <c r="B131" s="334"/>
      <c r="C131" s="315" t="s">
        <v>737</v>
      </c>
      <c r="D131" s="315"/>
      <c r="E131" s="315"/>
      <c r="F131" s="316" t="s">
        <v>728</v>
      </c>
      <c r="G131" s="315"/>
      <c r="H131" s="315" t="s">
        <v>738</v>
      </c>
      <c r="I131" s="315" t="s">
        <v>724</v>
      </c>
      <c r="J131" s="315">
        <v>20</v>
      </c>
      <c r="K131" s="337"/>
    </row>
    <row r="132" s="1" customFormat="1" ht="15" customHeight="1">
      <c r="B132" s="334"/>
      <c r="C132" s="315" t="s">
        <v>739</v>
      </c>
      <c r="D132" s="315"/>
      <c r="E132" s="315"/>
      <c r="F132" s="316" t="s">
        <v>728</v>
      </c>
      <c r="G132" s="315"/>
      <c r="H132" s="315" t="s">
        <v>740</v>
      </c>
      <c r="I132" s="315" t="s">
        <v>724</v>
      </c>
      <c r="J132" s="315">
        <v>20</v>
      </c>
      <c r="K132" s="337"/>
    </row>
    <row r="133" s="1" customFormat="1" ht="15" customHeight="1">
      <c r="B133" s="334"/>
      <c r="C133" s="289" t="s">
        <v>727</v>
      </c>
      <c r="D133" s="289"/>
      <c r="E133" s="289"/>
      <c r="F133" s="312" t="s">
        <v>728</v>
      </c>
      <c r="G133" s="289"/>
      <c r="H133" s="289" t="s">
        <v>762</v>
      </c>
      <c r="I133" s="289" t="s">
        <v>724</v>
      </c>
      <c r="J133" s="289">
        <v>50</v>
      </c>
      <c r="K133" s="337"/>
    </row>
    <row r="134" s="1" customFormat="1" ht="15" customHeight="1">
      <c r="B134" s="334"/>
      <c r="C134" s="289" t="s">
        <v>741</v>
      </c>
      <c r="D134" s="289"/>
      <c r="E134" s="289"/>
      <c r="F134" s="312" t="s">
        <v>728</v>
      </c>
      <c r="G134" s="289"/>
      <c r="H134" s="289" t="s">
        <v>762</v>
      </c>
      <c r="I134" s="289" t="s">
        <v>724</v>
      </c>
      <c r="J134" s="289">
        <v>50</v>
      </c>
      <c r="K134" s="337"/>
    </row>
    <row r="135" s="1" customFormat="1" ht="15" customHeight="1">
      <c r="B135" s="334"/>
      <c r="C135" s="289" t="s">
        <v>747</v>
      </c>
      <c r="D135" s="289"/>
      <c r="E135" s="289"/>
      <c r="F135" s="312" t="s">
        <v>728</v>
      </c>
      <c r="G135" s="289"/>
      <c r="H135" s="289" t="s">
        <v>762</v>
      </c>
      <c r="I135" s="289" t="s">
        <v>724</v>
      </c>
      <c r="J135" s="289">
        <v>50</v>
      </c>
      <c r="K135" s="337"/>
    </row>
    <row r="136" s="1" customFormat="1" ht="15" customHeight="1">
      <c r="B136" s="334"/>
      <c r="C136" s="289" t="s">
        <v>749</v>
      </c>
      <c r="D136" s="289"/>
      <c r="E136" s="289"/>
      <c r="F136" s="312" t="s">
        <v>728</v>
      </c>
      <c r="G136" s="289"/>
      <c r="H136" s="289" t="s">
        <v>762</v>
      </c>
      <c r="I136" s="289" t="s">
        <v>724</v>
      </c>
      <c r="J136" s="289">
        <v>50</v>
      </c>
      <c r="K136" s="337"/>
    </row>
    <row r="137" s="1" customFormat="1" ht="15" customHeight="1">
      <c r="B137" s="334"/>
      <c r="C137" s="289" t="s">
        <v>750</v>
      </c>
      <c r="D137" s="289"/>
      <c r="E137" s="289"/>
      <c r="F137" s="312" t="s">
        <v>728</v>
      </c>
      <c r="G137" s="289"/>
      <c r="H137" s="289" t="s">
        <v>775</v>
      </c>
      <c r="I137" s="289" t="s">
        <v>724</v>
      </c>
      <c r="J137" s="289">
        <v>255</v>
      </c>
      <c r="K137" s="337"/>
    </row>
    <row r="138" s="1" customFormat="1" ht="15" customHeight="1">
      <c r="B138" s="334"/>
      <c r="C138" s="289" t="s">
        <v>752</v>
      </c>
      <c r="D138" s="289"/>
      <c r="E138" s="289"/>
      <c r="F138" s="312" t="s">
        <v>722</v>
      </c>
      <c r="G138" s="289"/>
      <c r="H138" s="289" t="s">
        <v>776</v>
      </c>
      <c r="I138" s="289" t="s">
        <v>754</v>
      </c>
      <c r="J138" s="289"/>
      <c r="K138" s="337"/>
    </row>
    <row r="139" s="1" customFormat="1" ht="15" customHeight="1">
      <c r="B139" s="334"/>
      <c r="C139" s="289" t="s">
        <v>755</v>
      </c>
      <c r="D139" s="289"/>
      <c r="E139" s="289"/>
      <c r="F139" s="312" t="s">
        <v>722</v>
      </c>
      <c r="G139" s="289"/>
      <c r="H139" s="289" t="s">
        <v>777</v>
      </c>
      <c r="I139" s="289" t="s">
        <v>757</v>
      </c>
      <c r="J139" s="289"/>
      <c r="K139" s="337"/>
    </row>
    <row r="140" s="1" customFormat="1" ht="15" customHeight="1">
      <c r="B140" s="334"/>
      <c r="C140" s="289" t="s">
        <v>758</v>
      </c>
      <c r="D140" s="289"/>
      <c r="E140" s="289"/>
      <c r="F140" s="312" t="s">
        <v>722</v>
      </c>
      <c r="G140" s="289"/>
      <c r="H140" s="289" t="s">
        <v>758</v>
      </c>
      <c r="I140" s="289" t="s">
        <v>757</v>
      </c>
      <c r="J140" s="289"/>
      <c r="K140" s="337"/>
    </row>
    <row r="141" s="1" customFormat="1" ht="15" customHeight="1">
      <c r="B141" s="334"/>
      <c r="C141" s="289" t="s">
        <v>42</v>
      </c>
      <c r="D141" s="289"/>
      <c r="E141" s="289"/>
      <c r="F141" s="312" t="s">
        <v>722</v>
      </c>
      <c r="G141" s="289"/>
      <c r="H141" s="289" t="s">
        <v>778</v>
      </c>
      <c r="I141" s="289" t="s">
        <v>757</v>
      </c>
      <c r="J141" s="289"/>
      <c r="K141" s="337"/>
    </row>
    <row r="142" s="1" customFormat="1" ht="15" customHeight="1">
      <c r="B142" s="334"/>
      <c r="C142" s="289" t="s">
        <v>779</v>
      </c>
      <c r="D142" s="289"/>
      <c r="E142" s="289"/>
      <c r="F142" s="312" t="s">
        <v>722</v>
      </c>
      <c r="G142" s="289"/>
      <c r="H142" s="289" t="s">
        <v>780</v>
      </c>
      <c r="I142" s="289" t="s">
        <v>757</v>
      </c>
      <c r="J142" s="289"/>
      <c r="K142" s="337"/>
    </row>
    <row r="143" s="1" customFormat="1" ht="15" customHeight="1">
      <c r="B143" s="338"/>
      <c r="C143" s="339"/>
      <c r="D143" s="339"/>
      <c r="E143" s="339"/>
      <c r="F143" s="339"/>
      <c r="G143" s="339"/>
      <c r="H143" s="339"/>
      <c r="I143" s="339"/>
      <c r="J143" s="339"/>
      <c r="K143" s="340"/>
    </row>
    <row r="144" s="1" customFormat="1" ht="18.75" customHeight="1">
      <c r="B144" s="325"/>
      <c r="C144" s="325"/>
      <c r="D144" s="325"/>
      <c r="E144" s="325"/>
      <c r="F144" s="326"/>
      <c r="G144" s="325"/>
      <c r="H144" s="325"/>
      <c r="I144" s="325"/>
      <c r="J144" s="325"/>
      <c r="K144" s="325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781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716</v>
      </c>
      <c r="D148" s="304"/>
      <c r="E148" s="304"/>
      <c r="F148" s="304" t="s">
        <v>717</v>
      </c>
      <c r="G148" s="305"/>
      <c r="H148" s="304" t="s">
        <v>58</v>
      </c>
      <c r="I148" s="304" t="s">
        <v>61</v>
      </c>
      <c r="J148" s="304" t="s">
        <v>718</v>
      </c>
      <c r="K148" s="303"/>
    </row>
    <row r="149" s="1" customFormat="1" ht="17.25" customHeight="1">
      <c r="B149" s="301"/>
      <c r="C149" s="306" t="s">
        <v>719</v>
      </c>
      <c r="D149" s="306"/>
      <c r="E149" s="306"/>
      <c r="F149" s="307" t="s">
        <v>720</v>
      </c>
      <c r="G149" s="308"/>
      <c r="H149" s="306"/>
      <c r="I149" s="306"/>
      <c r="J149" s="306" t="s">
        <v>721</v>
      </c>
      <c r="K149" s="303"/>
    </row>
    <row r="150" s="1" customFormat="1" ht="5.25" customHeight="1">
      <c r="B150" s="314"/>
      <c r="C150" s="309"/>
      <c r="D150" s="309"/>
      <c r="E150" s="309"/>
      <c r="F150" s="309"/>
      <c r="G150" s="310"/>
      <c r="H150" s="309"/>
      <c r="I150" s="309"/>
      <c r="J150" s="309"/>
      <c r="K150" s="337"/>
    </row>
    <row r="151" s="1" customFormat="1" ht="15" customHeight="1">
      <c r="B151" s="314"/>
      <c r="C151" s="341" t="s">
        <v>725</v>
      </c>
      <c r="D151" s="289"/>
      <c r="E151" s="289"/>
      <c r="F151" s="342" t="s">
        <v>722</v>
      </c>
      <c r="G151" s="289"/>
      <c r="H151" s="341" t="s">
        <v>762</v>
      </c>
      <c r="I151" s="341" t="s">
        <v>724</v>
      </c>
      <c r="J151" s="341">
        <v>120</v>
      </c>
      <c r="K151" s="337"/>
    </row>
    <row r="152" s="1" customFormat="1" ht="15" customHeight="1">
      <c r="B152" s="314"/>
      <c r="C152" s="341" t="s">
        <v>771</v>
      </c>
      <c r="D152" s="289"/>
      <c r="E152" s="289"/>
      <c r="F152" s="342" t="s">
        <v>722</v>
      </c>
      <c r="G152" s="289"/>
      <c r="H152" s="341" t="s">
        <v>782</v>
      </c>
      <c r="I152" s="341" t="s">
        <v>724</v>
      </c>
      <c r="J152" s="341" t="s">
        <v>773</v>
      </c>
      <c r="K152" s="337"/>
    </row>
    <row r="153" s="1" customFormat="1" ht="15" customHeight="1">
      <c r="B153" s="314"/>
      <c r="C153" s="341" t="s">
        <v>670</v>
      </c>
      <c r="D153" s="289"/>
      <c r="E153" s="289"/>
      <c r="F153" s="342" t="s">
        <v>722</v>
      </c>
      <c r="G153" s="289"/>
      <c r="H153" s="341" t="s">
        <v>783</v>
      </c>
      <c r="I153" s="341" t="s">
        <v>724</v>
      </c>
      <c r="J153" s="341" t="s">
        <v>773</v>
      </c>
      <c r="K153" s="337"/>
    </row>
    <row r="154" s="1" customFormat="1" ht="15" customHeight="1">
      <c r="B154" s="314"/>
      <c r="C154" s="341" t="s">
        <v>727</v>
      </c>
      <c r="D154" s="289"/>
      <c r="E154" s="289"/>
      <c r="F154" s="342" t="s">
        <v>728</v>
      </c>
      <c r="G154" s="289"/>
      <c r="H154" s="341" t="s">
        <v>762</v>
      </c>
      <c r="I154" s="341" t="s">
        <v>724</v>
      </c>
      <c r="J154" s="341">
        <v>50</v>
      </c>
      <c r="K154" s="337"/>
    </row>
    <row r="155" s="1" customFormat="1" ht="15" customHeight="1">
      <c r="B155" s="314"/>
      <c r="C155" s="341" t="s">
        <v>730</v>
      </c>
      <c r="D155" s="289"/>
      <c r="E155" s="289"/>
      <c r="F155" s="342" t="s">
        <v>722</v>
      </c>
      <c r="G155" s="289"/>
      <c r="H155" s="341" t="s">
        <v>762</v>
      </c>
      <c r="I155" s="341" t="s">
        <v>732</v>
      </c>
      <c r="J155" s="341"/>
      <c r="K155" s="337"/>
    </row>
    <row r="156" s="1" customFormat="1" ht="15" customHeight="1">
      <c r="B156" s="314"/>
      <c r="C156" s="341" t="s">
        <v>741</v>
      </c>
      <c r="D156" s="289"/>
      <c r="E156" s="289"/>
      <c r="F156" s="342" t="s">
        <v>728</v>
      </c>
      <c r="G156" s="289"/>
      <c r="H156" s="341" t="s">
        <v>762</v>
      </c>
      <c r="I156" s="341" t="s">
        <v>724</v>
      </c>
      <c r="J156" s="341">
        <v>50</v>
      </c>
      <c r="K156" s="337"/>
    </row>
    <row r="157" s="1" customFormat="1" ht="15" customHeight="1">
      <c r="B157" s="314"/>
      <c r="C157" s="341" t="s">
        <v>749</v>
      </c>
      <c r="D157" s="289"/>
      <c r="E157" s="289"/>
      <c r="F157" s="342" t="s">
        <v>728</v>
      </c>
      <c r="G157" s="289"/>
      <c r="H157" s="341" t="s">
        <v>762</v>
      </c>
      <c r="I157" s="341" t="s">
        <v>724</v>
      </c>
      <c r="J157" s="341">
        <v>50</v>
      </c>
      <c r="K157" s="337"/>
    </row>
    <row r="158" s="1" customFormat="1" ht="15" customHeight="1">
      <c r="B158" s="314"/>
      <c r="C158" s="341" t="s">
        <v>747</v>
      </c>
      <c r="D158" s="289"/>
      <c r="E158" s="289"/>
      <c r="F158" s="342" t="s">
        <v>728</v>
      </c>
      <c r="G158" s="289"/>
      <c r="H158" s="341" t="s">
        <v>762</v>
      </c>
      <c r="I158" s="341" t="s">
        <v>724</v>
      </c>
      <c r="J158" s="341">
        <v>50</v>
      </c>
      <c r="K158" s="337"/>
    </row>
    <row r="159" s="1" customFormat="1" ht="15" customHeight="1">
      <c r="B159" s="314"/>
      <c r="C159" s="341" t="s">
        <v>102</v>
      </c>
      <c r="D159" s="289"/>
      <c r="E159" s="289"/>
      <c r="F159" s="342" t="s">
        <v>722</v>
      </c>
      <c r="G159" s="289"/>
      <c r="H159" s="341" t="s">
        <v>784</v>
      </c>
      <c r="I159" s="341" t="s">
        <v>724</v>
      </c>
      <c r="J159" s="341" t="s">
        <v>785</v>
      </c>
      <c r="K159" s="337"/>
    </row>
    <row r="160" s="1" customFormat="1" ht="15" customHeight="1">
      <c r="B160" s="314"/>
      <c r="C160" s="341" t="s">
        <v>786</v>
      </c>
      <c r="D160" s="289"/>
      <c r="E160" s="289"/>
      <c r="F160" s="342" t="s">
        <v>722</v>
      </c>
      <c r="G160" s="289"/>
      <c r="H160" s="341" t="s">
        <v>787</v>
      </c>
      <c r="I160" s="341" t="s">
        <v>757</v>
      </c>
      <c r="J160" s="341"/>
      <c r="K160" s="337"/>
    </row>
    <row r="161" s="1" customFormat="1" ht="15" customHeight="1">
      <c r="B161" s="343"/>
      <c r="C161" s="323"/>
      <c r="D161" s="323"/>
      <c r="E161" s="323"/>
      <c r="F161" s="323"/>
      <c r="G161" s="323"/>
      <c r="H161" s="323"/>
      <c r="I161" s="323"/>
      <c r="J161" s="323"/>
      <c r="K161" s="344"/>
    </row>
    <row r="162" s="1" customFormat="1" ht="18.75" customHeight="1">
      <c r="B162" s="325"/>
      <c r="C162" s="335"/>
      <c r="D162" s="335"/>
      <c r="E162" s="335"/>
      <c r="F162" s="345"/>
      <c r="G162" s="335"/>
      <c r="H162" s="335"/>
      <c r="I162" s="335"/>
      <c r="J162" s="335"/>
      <c r="K162" s="325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788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716</v>
      </c>
      <c r="D166" s="304"/>
      <c r="E166" s="304"/>
      <c r="F166" s="304" t="s">
        <v>717</v>
      </c>
      <c r="G166" s="346"/>
      <c r="H166" s="347" t="s">
        <v>58</v>
      </c>
      <c r="I166" s="347" t="s">
        <v>61</v>
      </c>
      <c r="J166" s="304" t="s">
        <v>718</v>
      </c>
      <c r="K166" s="281"/>
    </row>
    <row r="167" s="1" customFormat="1" ht="17.25" customHeight="1">
      <c r="B167" s="282"/>
      <c r="C167" s="306" t="s">
        <v>719</v>
      </c>
      <c r="D167" s="306"/>
      <c r="E167" s="306"/>
      <c r="F167" s="307" t="s">
        <v>720</v>
      </c>
      <c r="G167" s="348"/>
      <c r="H167" s="349"/>
      <c r="I167" s="349"/>
      <c r="J167" s="306" t="s">
        <v>721</v>
      </c>
      <c r="K167" s="284"/>
    </row>
    <row r="168" s="1" customFormat="1" ht="5.25" customHeight="1">
      <c r="B168" s="314"/>
      <c r="C168" s="309"/>
      <c r="D168" s="309"/>
      <c r="E168" s="309"/>
      <c r="F168" s="309"/>
      <c r="G168" s="310"/>
      <c r="H168" s="309"/>
      <c r="I168" s="309"/>
      <c r="J168" s="309"/>
      <c r="K168" s="337"/>
    </row>
    <row r="169" s="1" customFormat="1" ht="15" customHeight="1">
      <c r="B169" s="314"/>
      <c r="C169" s="289" t="s">
        <v>725</v>
      </c>
      <c r="D169" s="289"/>
      <c r="E169" s="289"/>
      <c r="F169" s="312" t="s">
        <v>722</v>
      </c>
      <c r="G169" s="289"/>
      <c r="H169" s="289" t="s">
        <v>762</v>
      </c>
      <c r="I169" s="289" t="s">
        <v>724</v>
      </c>
      <c r="J169" s="289">
        <v>120</v>
      </c>
      <c r="K169" s="337"/>
    </row>
    <row r="170" s="1" customFormat="1" ht="15" customHeight="1">
      <c r="B170" s="314"/>
      <c r="C170" s="289" t="s">
        <v>771</v>
      </c>
      <c r="D170" s="289"/>
      <c r="E170" s="289"/>
      <c r="F170" s="312" t="s">
        <v>722</v>
      </c>
      <c r="G170" s="289"/>
      <c r="H170" s="289" t="s">
        <v>772</v>
      </c>
      <c r="I170" s="289" t="s">
        <v>724</v>
      </c>
      <c r="J170" s="289" t="s">
        <v>773</v>
      </c>
      <c r="K170" s="337"/>
    </row>
    <row r="171" s="1" customFormat="1" ht="15" customHeight="1">
      <c r="B171" s="314"/>
      <c r="C171" s="289" t="s">
        <v>670</v>
      </c>
      <c r="D171" s="289"/>
      <c r="E171" s="289"/>
      <c r="F171" s="312" t="s">
        <v>722</v>
      </c>
      <c r="G171" s="289"/>
      <c r="H171" s="289" t="s">
        <v>789</v>
      </c>
      <c r="I171" s="289" t="s">
        <v>724</v>
      </c>
      <c r="J171" s="289" t="s">
        <v>773</v>
      </c>
      <c r="K171" s="337"/>
    </row>
    <row r="172" s="1" customFormat="1" ht="15" customHeight="1">
      <c r="B172" s="314"/>
      <c r="C172" s="289" t="s">
        <v>727</v>
      </c>
      <c r="D172" s="289"/>
      <c r="E172" s="289"/>
      <c r="F172" s="312" t="s">
        <v>728</v>
      </c>
      <c r="G172" s="289"/>
      <c r="H172" s="289" t="s">
        <v>789</v>
      </c>
      <c r="I172" s="289" t="s">
        <v>724</v>
      </c>
      <c r="J172" s="289">
        <v>50</v>
      </c>
      <c r="K172" s="337"/>
    </row>
    <row r="173" s="1" customFormat="1" ht="15" customHeight="1">
      <c r="B173" s="314"/>
      <c r="C173" s="289" t="s">
        <v>730</v>
      </c>
      <c r="D173" s="289"/>
      <c r="E173" s="289"/>
      <c r="F173" s="312" t="s">
        <v>722</v>
      </c>
      <c r="G173" s="289"/>
      <c r="H173" s="289" t="s">
        <v>789</v>
      </c>
      <c r="I173" s="289" t="s">
        <v>732</v>
      </c>
      <c r="J173" s="289"/>
      <c r="K173" s="337"/>
    </row>
    <row r="174" s="1" customFormat="1" ht="15" customHeight="1">
      <c r="B174" s="314"/>
      <c r="C174" s="289" t="s">
        <v>741</v>
      </c>
      <c r="D174" s="289"/>
      <c r="E174" s="289"/>
      <c r="F174" s="312" t="s">
        <v>728</v>
      </c>
      <c r="G174" s="289"/>
      <c r="H174" s="289" t="s">
        <v>789</v>
      </c>
      <c r="I174" s="289" t="s">
        <v>724</v>
      </c>
      <c r="J174" s="289">
        <v>50</v>
      </c>
      <c r="K174" s="337"/>
    </row>
    <row r="175" s="1" customFormat="1" ht="15" customHeight="1">
      <c r="B175" s="314"/>
      <c r="C175" s="289" t="s">
        <v>749</v>
      </c>
      <c r="D175" s="289"/>
      <c r="E175" s="289"/>
      <c r="F175" s="312" t="s">
        <v>728</v>
      </c>
      <c r="G175" s="289"/>
      <c r="H175" s="289" t="s">
        <v>789</v>
      </c>
      <c r="I175" s="289" t="s">
        <v>724</v>
      </c>
      <c r="J175" s="289">
        <v>50</v>
      </c>
      <c r="K175" s="337"/>
    </row>
    <row r="176" s="1" customFormat="1" ht="15" customHeight="1">
      <c r="B176" s="314"/>
      <c r="C176" s="289" t="s">
        <v>747</v>
      </c>
      <c r="D176" s="289"/>
      <c r="E176" s="289"/>
      <c r="F176" s="312" t="s">
        <v>728</v>
      </c>
      <c r="G176" s="289"/>
      <c r="H176" s="289" t="s">
        <v>789</v>
      </c>
      <c r="I176" s="289" t="s">
        <v>724</v>
      </c>
      <c r="J176" s="289">
        <v>50</v>
      </c>
      <c r="K176" s="337"/>
    </row>
    <row r="177" s="1" customFormat="1" ht="15" customHeight="1">
      <c r="B177" s="314"/>
      <c r="C177" s="289" t="s">
        <v>112</v>
      </c>
      <c r="D177" s="289"/>
      <c r="E177" s="289"/>
      <c r="F177" s="312" t="s">
        <v>722</v>
      </c>
      <c r="G177" s="289"/>
      <c r="H177" s="289" t="s">
        <v>790</v>
      </c>
      <c r="I177" s="289" t="s">
        <v>791</v>
      </c>
      <c r="J177" s="289"/>
      <c r="K177" s="337"/>
    </row>
    <row r="178" s="1" customFormat="1" ht="15" customHeight="1">
      <c r="B178" s="314"/>
      <c r="C178" s="289" t="s">
        <v>61</v>
      </c>
      <c r="D178" s="289"/>
      <c r="E178" s="289"/>
      <c r="F178" s="312" t="s">
        <v>722</v>
      </c>
      <c r="G178" s="289"/>
      <c r="H178" s="289" t="s">
        <v>792</v>
      </c>
      <c r="I178" s="289" t="s">
        <v>793</v>
      </c>
      <c r="J178" s="289">
        <v>1</v>
      </c>
      <c r="K178" s="337"/>
    </row>
    <row r="179" s="1" customFormat="1" ht="15" customHeight="1">
      <c r="B179" s="314"/>
      <c r="C179" s="289" t="s">
        <v>57</v>
      </c>
      <c r="D179" s="289"/>
      <c r="E179" s="289"/>
      <c r="F179" s="312" t="s">
        <v>722</v>
      </c>
      <c r="G179" s="289"/>
      <c r="H179" s="289" t="s">
        <v>794</v>
      </c>
      <c r="I179" s="289" t="s">
        <v>724</v>
      </c>
      <c r="J179" s="289">
        <v>20</v>
      </c>
      <c r="K179" s="337"/>
    </row>
    <row r="180" s="1" customFormat="1" ht="15" customHeight="1">
      <c r="B180" s="314"/>
      <c r="C180" s="289" t="s">
        <v>58</v>
      </c>
      <c r="D180" s="289"/>
      <c r="E180" s="289"/>
      <c r="F180" s="312" t="s">
        <v>722</v>
      </c>
      <c r="G180" s="289"/>
      <c r="H180" s="289" t="s">
        <v>795</v>
      </c>
      <c r="I180" s="289" t="s">
        <v>724</v>
      </c>
      <c r="J180" s="289">
        <v>255</v>
      </c>
      <c r="K180" s="337"/>
    </row>
    <row r="181" s="1" customFormat="1" ht="15" customHeight="1">
      <c r="B181" s="314"/>
      <c r="C181" s="289" t="s">
        <v>113</v>
      </c>
      <c r="D181" s="289"/>
      <c r="E181" s="289"/>
      <c r="F181" s="312" t="s">
        <v>722</v>
      </c>
      <c r="G181" s="289"/>
      <c r="H181" s="289" t="s">
        <v>686</v>
      </c>
      <c r="I181" s="289" t="s">
        <v>724</v>
      </c>
      <c r="J181" s="289">
        <v>10</v>
      </c>
      <c r="K181" s="337"/>
    </row>
    <row r="182" s="1" customFormat="1" ht="15" customHeight="1">
      <c r="B182" s="314"/>
      <c r="C182" s="289" t="s">
        <v>114</v>
      </c>
      <c r="D182" s="289"/>
      <c r="E182" s="289"/>
      <c r="F182" s="312" t="s">
        <v>722</v>
      </c>
      <c r="G182" s="289"/>
      <c r="H182" s="289" t="s">
        <v>796</v>
      </c>
      <c r="I182" s="289" t="s">
        <v>757</v>
      </c>
      <c r="J182" s="289"/>
      <c r="K182" s="337"/>
    </row>
    <row r="183" s="1" customFormat="1" ht="15" customHeight="1">
      <c r="B183" s="314"/>
      <c r="C183" s="289" t="s">
        <v>797</v>
      </c>
      <c r="D183" s="289"/>
      <c r="E183" s="289"/>
      <c r="F183" s="312" t="s">
        <v>722</v>
      </c>
      <c r="G183" s="289"/>
      <c r="H183" s="289" t="s">
        <v>798</v>
      </c>
      <c r="I183" s="289" t="s">
        <v>757</v>
      </c>
      <c r="J183" s="289"/>
      <c r="K183" s="337"/>
    </row>
    <row r="184" s="1" customFormat="1" ht="15" customHeight="1">
      <c r="B184" s="314"/>
      <c r="C184" s="289" t="s">
        <v>786</v>
      </c>
      <c r="D184" s="289"/>
      <c r="E184" s="289"/>
      <c r="F184" s="312" t="s">
        <v>722</v>
      </c>
      <c r="G184" s="289"/>
      <c r="H184" s="289" t="s">
        <v>799</v>
      </c>
      <c r="I184" s="289" t="s">
        <v>757</v>
      </c>
      <c r="J184" s="289"/>
      <c r="K184" s="337"/>
    </row>
    <row r="185" s="1" customFormat="1" ht="15" customHeight="1">
      <c r="B185" s="314"/>
      <c r="C185" s="289" t="s">
        <v>116</v>
      </c>
      <c r="D185" s="289"/>
      <c r="E185" s="289"/>
      <c r="F185" s="312" t="s">
        <v>728</v>
      </c>
      <c r="G185" s="289"/>
      <c r="H185" s="289" t="s">
        <v>800</v>
      </c>
      <c r="I185" s="289" t="s">
        <v>724</v>
      </c>
      <c r="J185" s="289">
        <v>50</v>
      </c>
      <c r="K185" s="337"/>
    </row>
    <row r="186" s="1" customFormat="1" ht="15" customHeight="1">
      <c r="B186" s="314"/>
      <c r="C186" s="289" t="s">
        <v>801</v>
      </c>
      <c r="D186" s="289"/>
      <c r="E186" s="289"/>
      <c r="F186" s="312" t="s">
        <v>728</v>
      </c>
      <c r="G186" s="289"/>
      <c r="H186" s="289" t="s">
        <v>802</v>
      </c>
      <c r="I186" s="289" t="s">
        <v>803</v>
      </c>
      <c r="J186" s="289"/>
      <c r="K186" s="337"/>
    </row>
    <row r="187" s="1" customFormat="1" ht="15" customHeight="1">
      <c r="B187" s="314"/>
      <c r="C187" s="289" t="s">
        <v>804</v>
      </c>
      <c r="D187" s="289"/>
      <c r="E187" s="289"/>
      <c r="F187" s="312" t="s">
        <v>728</v>
      </c>
      <c r="G187" s="289"/>
      <c r="H187" s="289" t="s">
        <v>805</v>
      </c>
      <c r="I187" s="289" t="s">
        <v>803</v>
      </c>
      <c r="J187" s="289"/>
      <c r="K187" s="337"/>
    </row>
    <row r="188" s="1" customFormat="1" ht="15" customHeight="1">
      <c r="B188" s="314"/>
      <c r="C188" s="289" t="s">
        <v>806</v>
      </c>
      <c r="D188" s="289"/>
      <c r="E188" s="289"/>
      <c r="F188" s="312" t="s">
        <v>728</v>
      </c>
      <c r="G188" s="289"/>
      <c r="H188" s="289" t="s">
        <v>807</v>
      </c>
      <c r="I188" s="289" t="s">
        <v>803</v>
      </c>
      <c r="J188" s="289"/>
      <c r="K188" s="337"/>
    </row>
    <row r="189" s="1" customFormat="1" ht="15" customHeight="1">
      <c r="B189" s="314"/>
      <c r="C189" s="350" t="s">
        <v>808</v>
      </c>
      <c r="D189" s="289"/>
      <c r="E189" s="289"/>
      <c r="F189" s="312" t="s">
        <v>728</v>
      </c>
      <c r="G189" s="289"/>
      <c r="H189" s="289" t="s">
        <v>809</v>
      </c>
      <c r="I189" s="289" t="s">
        <v>810</v>
      </c>
      <c r="J189" s="351" t="s">
        <v>811</v>
      </c>
      <c r="K189" s="337"/>
    </row>
    <row r="190" s="17" customFormat="1" ht="15" customHeight="1">
      <c r="B190" s="352"/>
      <c r="C190" s="353" t="s">
        <v>812</v>
      </c>
      <c r="D190" s="354"/>
      <c r="E190" s="354"/>
      <c r="F190" s="355" t="s">
        <v>728</v>
      </c>
      <c r="G190" s="354"/>
      <c r="H190" s="354" t="s">
        <v>813</v>
      </c>
      <c r="I190" s="354" t="s">
        <v>810</v>
      </c>
      <c r="J190" s="356" t="s">
        <v>811</v>
      </c>
      <c r="K190" s="357"/>
    </row>
    <row r="191" s="1" customFormat="1" ht="15" customHeight="1">
      <c r="B191" s="314"/>
      <c r="C191" s="350" t="s">
        <v>46</v>
      </c>
      <c r="D191" s="289"/>
      <c r="E191" s="289"/>
      <c r="F191" s="312" t="s">
        <v>722</v>
      </c>
      <c r="G191" s="289"/>
      <c r="H191" s="286" t="s">
        <v>814</v>
      </c>
      <c r="I191" s="289" t="s">
        <v>815</v>
      </c>
      <c r="J191" s="289"/>
      <c r="K191" s="337"/>
    </row>
    <row r="192" s="1" customFormat="1" ht="15" customHeight="1">
      <c r="B192" s="314"/>
      <c r="C192" s="350" t="s">
        <v>816</v>
      </c>
      <c r="D192" s="289"/>
      <c r="E192" s="289"/>
      <c r="F192" s="312" t="s">
        <v>722</v>
      </c>
      <c r="G192" s="289"/>
      <c r="H192" s="289" t="s">
        <v>817</v>
      </c>
      <c r="I192" s="289" t="s">
        <v>757</v>
      </c>
      <c r="J192" s="289"/>
      <c r="K192" s="337"/>
    </row>
    <row r="193" s="1" customFormat="1" ht="15" customHeight="1">
      <c r="B193" s="314"/>
      <c r="C193" s="350" t="s">
        <v>818</v>
      </c>
      <c r="D193" s="289"/>
      <c r="E193" s="289"/>
      <c r="F193" s="312" t="s">
        <v>722</v>
      </c>
      <c r="G193" s="289"/>
      <c r="H193" s="289" t="s">
        <v>819</v>
      </c>
      <c r="I193" s="289" t="s">
        <v>757</v>
      </c>
      <c r="J193" s="289"/>
      <c r="K193" s="337"/>
    </row>
    <row r="194" s="1" customFormat="1" ht="15" customHeight="1">
      <c r="B194" s="314"/>
      <c r="C194" s="350" t="s">
        <v>820</v>
      </c>
      <c r="D194" s="289"/>
      <c r="E194" s="289"/>
      <c r="F194" s="312" t="s">
        <v>728</v>
      </c>
      <c r="G194" s="289"/>
      <c r="H194" s="289" t="s">
        <v>821</v>
      </c>
      <c r="I194" s="289" t="s">
        <v>757</v>
      </c>
      <c r="J194" s="289"/>
      <c r="K194" s="337"/>
    </row>
    <row r="195" s="1" customFormat="1" ht="15" customHeight="1">
      <c r="B195" s="343"/>
      <c r="C195" s="358"/>
      <c r="D195" s="323"/>
      <c r="E195" s="323"/>
      <c r="F195" s="323"/>
      <c r="G195" s="323"/>
      <c r="H195" s="323"/>
      <c r="I195" s="323"/>
      <c r="J195" s="323"/>
      <c r="K195" s="344"/>
    </row>
    <row r="196" s="1" customFormat="1" ht="18.75" customHeight="1">
      <c r="B196" s="325"/>
      <c r="C196" s="335"/>
      <c r="D196" s="335"/>
      <c r="E196" s="335"/>
      <c r="F196" s="345"/>
      <c r="G196" s="335"/>
      <c r="H196" s="335"/>
      <c r="I196" s="335"/>
      <c r="J196" s="335"/>
      <c r="K196" s="325"/>
    </row>
    <row r="197" s="1" customFormat="1" ht="18.75" customHeight="1">
      <c r="B197" s="325"/>
      <c r="C197" s="335"/>
      <c r="D197" s="335"/>
      <c r="E197" s="335"/>
      <c r="F197" s="345"/>
      <c r="G197" s="335"/>
      <c r="H197" s="335"/>
      <c r="I197" s="335"/>
      <c r="J197" s="335"/>
      <c r="K197" s="325"/>
    </row>
    <row r="198" s="1" customFormat="1" ht="18.75" customHeight="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</row>
    <row r="199" s="1" customFormat="1" ht="13.5">
      <c r="B199" s="276"/>
      <c r="C199" s="277"/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1">
      <c r="B200" s="279"/>
      <c r="C200" s="280" t="s">
        <v>822</v>
      </c>
      <c r="D200" s="280"/>
      <c r="E200" s="280"/>
      <c r="F200" s="280"/>
      <c r="G200" s="280"/>
      <c r="H200" s="280"/>
      <c r="I200" s="280"/>
      <c r="J200" s="280"/>
      <c r="K200" s="281"/>
    </row>
    <row r="201" s="1" customFormat="1" ht="25.5" customHeight="1">
      <c r="B201" s="279"/>
      <c r="C201" s="359" t="s">
        <v>823</v>
      </c>
      <c r="D201" s="359"/>
      <c r="E201" s="359"/>
      <c r="F201" s="359" t="s">
        <v>824</v>
      </c>
      <c r="G201" s="360"/>
      <c r="H201" s="359" t="s">
        <v>825</v>
      </c>
      <c r="I201" s="359"/>
      <c r="J201" s="359"/>
      <c r="K201" s="281"/>
    </row>
    <row r="202" s="1" customFormat="1" ht="5.25" customHeight="1">
      <c r="B202" s="314"/>
      <c r="C202" s="309"/>
      <c r="D202" s="309"/>
      <c r="E202" s="309"/>
      <c r="F202" s="309"/>
      <c r="G202" s="335"/>
      <c r="H202" s="309"/>
      <c r="I202" s="309"/>
      <c r="J202" s="309"/>
      <c r="K202" s="337"/>
    </row>
    <row r="203" s="1" customFormat="1" ht="15" customHeight="1">
      <c r="B203" s="314"/>
      <c r="C203" s="289" t="s">
        <v>815</v>
      </c>
      <c r="D203" s="289"/>
      <c r="E203" s="289"/>
      <c r="F203" s="312" t="s">
        <v>47</v>
      </c>
      <c r="G203" s="289"/>
      <c r="H203" s="289" t="s">
        <v>826</v>
      </c>
      <c r="I203" s="289"/>
      <c r="J203" s="289"/>
      <c r="K203" s="337"/>
    </row>
    <row r="204" s="1" customFormat="1" ht="15" customHeight="1">
      <c r="B204" s="314"/>
      <c r="C204" s="289"/>
      <c r="D204" s="289"/>
      <c r="E204" s="289"/>
      <c r="F204" s="312" t="s">
        <v>48</v>
      </c>
      <c r="G204" s="289"/>
      <c r="H204" s="289" t="s">
        <v>827</v>
      </c>
      <c r="I204" s="289"/>
      <c r="J204" s="289"/>
      <c r="K204" s="337"/>
    </row>
    <row r="205" s="1" customFormat="1" ht="15" customHeight="1">
      <c r="B205" s="314"/>
      <c r="C205" s="289"/>
      <c r="D205" s="289"/>
      <c r="E205" s="289"/>
      <c r="F205" s="312" t="s">
        <v>51</v>
      </c>
      <c r="G205" s="289"/>
      <c r="H205" s="289" t="s">
        <v>828</v>
      </c>
      <c r="I205" s="289"/>
      <c r="J205" s="289"/>
      <c r="K205" s="337"/>
    </row>
    <row r="206" s="1" customFormat="1" ht="15" customHeight="1">
      <c r="B206" s="314"/>
      <c r="C206" s="289"/>
      <c r="D206" s="289"/>
      <c r="E206" s="289"/>
      <c r="F206" s="312" t="s">
        <v>49</v>
      </c>
      <c r="G206" s="289"/>
      <c r="H206" s="289" t="s">
        <v>829</v>
      </c>
      <c r="I206" s="289"/>
      <c r="J206" s="289"/>
      <c r="K206" s="337"/>
    </row>
    <row r="207" s="1" customFormat="1" ht="15" customHeight="1">
      <c r="B207" s="314"/>
      <c r="C207" s="289"/>
      <c r="D207" s="289"/>
      <c r="E207" s="289"/>
      <c r="F207" s="312" t="s">
        <v>50</v>
      </c>
      <c r="G207" s="289"/>
      <c r="H207" s="289" t="s">
        <v>830</v>
      </c>
      <c r="I207" s="289"/>
      <c r="J207" s="289"/>
      <c r="K207" s="337"/>
    </row>
    <row r="208" s="1" customFormat="1" ht="15" customHeight="1">
      <c r="B208" s="314"/>
      <c r="C208" s="289"/>
      <c r="D208" s="289"/>
      <c r="E208" s="289"/>
      <c r="F208" s="312"/>
      <c r="G208" s="289"/>
      <c r="H208" s="289"/>
      <c r="I208" s="289"/>
      <c r="J208" s="289"/>
      <c r="K208" s="337"/>
    </row>
    <row r="209" s="1" customFormat="1" ht="15" customHeight="1">
      <c r="B209" s="314"/>
      <c r="C209" s="289" t="s">
        <v>769</v>
      </c>
      <c r="D209" s="289"/>
      <c r="E209" s="289"/>
      <c r="F209" s="312" t="s">
        <v>93</v>
      </c>
      <c r="G209" s="289"/>
      <c r="H209" s="289" t="s">
        <v>831</v>
      </c>
      <c r="I209" s="289"/>
      <c r="J209" s="289"/>
      <c r="K209" s="337"/>
    </row>
    <row r="210" s="1" customFormat="1" ht="15" customHeight="1">
      <c r="B210" s="314"/>
      <c r="C210" s="289"/>
      <c r="D210" s="289"/>
      <c r="E210" s="289"/>
      <c r="F210" s="312" t="s">
        <v>666</v>
      </c>
      <c r="G210" s="289"/>
      <c r="H210" s="289" t="s">
        <v>667</v>
      </c>
      <c r="I210" s="289"/>
      <c r="J210" s="289"/>
      <c r="K210" s="337"/>
    </row>
    <row r="211" s="1" customFormat="1" ht="15" customHeight="1">
      <c r="B211" s="314"/>
      <c r="C211" s="289"/>
      <c r="D211" s="289"/>
      <c r="E211" s="289"/>
      <c r="F211" s="312" t="s">
        <v>664</v>
      </c>
      <c r="G211" s="289"/>
      <c r="H211" s="289" t="s">
        <v>832</v>
      </c>
      <c r="I211" s="289"/>
      <c r="J211" s="289"/>
      <c r="K211" s="337"/>
    </row>
    <row r="212" s="1" customFormat="1" ht="15" customHeight="1">
      <c r="B212" s="361"/>
      <c r="C212" s="289"/>
      <c r="D212" s="289"/>
      <c r="E212" s="289"/>
      <c r="F212" s="312" t="s">
        <v>83</v>
      </c>
      <c r="G212" s="350"/>
      <c r="H212" s="341" t="s">
        <v>668</v>
      </c>
      <c r="I212" s="341"/>
      <c r="J212" s="341"/>
      <c r="K212" s="362"/>
    </row>
    <row r="213" s="1" customFormat="1" ht="15" customHeight="1">
      <c r="B213" s="361"/>
      <c r="C213" s="289"/>
      <c r="D213" s="289"/>
      <c r="E213" s="289"/>
      <c r="F213" s="312" t="s">
        <v>89</v>
      </c>
      <c r="G213" s="350"/>
      <c r="H213" s="341" t="s">
        <v>216</v>
      </c>
      <c r="I213" s="341"/>
      <c r="J213" s="341"/>
      <c r="K213" s="362"/>
    </row>
    <row r="214" s="1" customFormat="1" ht="15" customHeight="1">
      <c r="B214" s="361"/>
      <c r="C214" s="289"/>
      <c r="D214" s="289"/>
      <c r="E214" s="289"/>
      <c r="F214" s="312"/>
      <c r="G214" s="350"/>
      <c r="H214" s="341"/>
      <c r="I214" s="341"/>
      <c r="J214" s="341"/>
      <c r="K214" s="362"/>
    </row>
    <row r="215" s="1" customFormat="1" ht="15" customHeight="1">
      <c r="B215" s="361"/>
      <c r="C215" s="289" t="s">
        <v>793</v>
      </c>
      <c r="D215" s="289"/>
      <c r="E215" s="289"/>
      <c r="F215" s="312">
        <v>1</v>
      </c>
      <c r="G215" s="350"/>
      <c r="H215" s="341" t="s">
        <v>833</v>
      </c>
      <c r="I215" s="341"/>
      <c r="J215" s="341"/>
      <c r="K215" s="362"/>
    </row>
    <row r="216" s="1" customFormat="1" ht="15" customHeight="1">
      <c r="B216" s="361"/>
      <c r="C216" s="289"/>
      <c r="D216" s="289"/>
      <c r="E216" s="289"/>
      <c r="F216" s="312">
        <v>2</v>
      </c>
      <c r="G216" s="350"/>
      <c r="H216" s="341" t="s">
        <v>834</v>
      </c>
      <c r="I216" s="341"/>
      <c r="J216" s="341"/>
      <c r="K216" s="362"/>
    </row>
    <row r="217" s="1" customFormat="1" ht="15" customHeight="1">
      <c r="B217" s="361"/>
      <c r="C217" s="289"/>
      <c r="D217" s="289"/>
      <c r="E217" s="289"/>
      <c r="F217" s="312">
        <v>3</v>
      </c>
      <c r="G217" s="350"/>
      <c r="H217" s="341" t="s">
        <v>835</v>
      </c>
      <c r="I217" s="341"/>
      <c r="J217" s="341"/>
      <c r="K217" s="362"/>
    </row>
    <row r="218" s="1" customFormat="1" ht="15" customHeight="1">
      <c r="B218" s="361"/>
      <c r="C218" s="289"/>
      <c r="D218" s="289"/>
      <c r="E218" s="289"/>
      <c r="F218" s="312">
        <v>4</v>
      </c>
      <c r="G218" s="350"/>
      <c r="H218" s="341" t="s">
        <v>836</v>
      </c>
      <c r="I218" s="341"/>
      <c r="J218" s="341"/>
      <c r="K218" s="362"/>
    </row>
    <row r="219" s="1" customFormat="1" ht="12.75" customHeight="1">
      <c r="B219" s="363"/>
      <c r="C219" s="364"/>
      <c r="D219" s="364"/>
      <c r="E219" s="364"/>
      <c r="F219" s="364"/>
      <c r="G219" s="364"/>
      <c r="H219" s="364"/>
      <c r="I219" s="364"/>
      <c r="J219" s="364"/>
      <c r="K219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Notebook2</dc:creator>
  <cp:lastModifiedBy>Notebook2</cp:lastModifiedBy>
  <dcterms:created xsi:type="dcterms:W3CDTF">2026-01-29T08:10:03Z</dcterms:created>
  <dcterms:modified xsi:type="dcterms:W3CDTF">2026-01-29T08:10:11Z</dcterms:modified>
</cp:coreProperties>
</file>