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 - OPRAVA KANALIZACE" sheetId="2" r:id="rId2"/>
    <sheet name="SO 02 - ZRUŠENÍ SEPTIKU" sheetId="3" r:id="rId3"/>
    <sheet name="VRN - VEDLEJŠÍ ROZPOČTOVÉ..." sheetId="4" r:id="rId4"/>
    <sheet name="Seznam figur" sheetId="5" r:id="rId5"/>
    <sheet name="Pokyny pro vyplnění" sheetId="6" r:id="rId6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01 - OPRAVA KANALIZACE'!$C$90:$K$251</definedName>
    <definedName name="_xlnm.Print_Area" localSheetId="1">'SO 01 - OPRAVA KANALIZACE'!$C$4:$J$39,'SO 01 - OPRAVA KANALIZACE'!$C$45:$J$72,'SO 01 - OPRAVA KANALIZACE'!$C$78:$K$251</definedName>
    <definedName name="_xlnm.Print_Titles" localSheetId="1">'SO 01 - OPRAVA KANALIZACE'!$90:$90</definedName>
    <definedName name="_xlnm._FilterDatabase" localSheetId="2" hidden="1">'SO 02 - ZRUŠENÍ SEPTIKU'!$C$87:$K$149</definedName>
    <definedName name="_xlnm.Print_Area" localSheetId="2">'SO 02 - ZRUŠENÍ SEPTIKU'!$C$4:$J$39,'SO 02 - ZRUŠENÍ SEPTIKU'!$C$45:$J$69,'SO 02 - ZRUŠENÍ SEPTIKU'!$C$75:$K$149</definedName>
    <definedName name="_xlnm.Print_Titles" localSheetId="2">'SO 02 - ZRUŠENÍ SEPTIKU'!$87:$87</definedName>
    <definedName name="_xlnm._FilterDatabase" localSheetId="3" hidden="1">'VRN - VEDLEJŠÍ ROZPOČTOVÉ...'!$C$83:$K$123</definedName>
    <definedName name="_xlnm.Print_Area" localSheetId="3">'VRN - VEDLEJŠÍ ROZPOČTOVÉ...'!$C$4:$J$39,'VRN - VEDLEJŠÍ ROZPOČTOVÉ...'!$C$45:$J$65,'VRN - VEDLEJŠÍ ROZPOČTOVÉ...'!$C$71:$K$123</definedName>
    <definedName name="_xlnm.Print_Titles" localSheetId="3">'VRN - VEDLEJŠÍ ROZPOČTOVÉ...'!$83:$83</definedName>
    <definedName name="_xlnm.Print_Area" localSheetId="4">'Seznam figur'!$C$4:$G$71</definedName>
    <definedName name="_xlnm.Print_Titles" localSheetId="4">'Seznam figur'!$9:$9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D7"/>
  <c i="4" r="J37"/>
  <c r="J36"/>
  <c i="1" r="AY57"/>
  <c i="4" r="J35"/>
  <c i="1" r="AX57"/>
  <c i="4" r="BI119"/>
  <c r="BH119"/>
  <c r="BG119"/>
  <c r="BF119"/>
  <c r="T119"/>
  <c r="T118"/>
  <c r="R119"/>
  <c r="R118"/>
  <c r="P119"/>
  <c r="P118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52"/>
  <c r="E7"/>
  <c r="E74"/>
  <c i="3" r="J37"/>
  <c r="J36"/>
  <c i="1" r="AY56"/>
  <c i="3" r="J35"/>
  <c i="1" r="AX56"/>
  <c i="3" r="BI148"/>
  <c r="BH148"/>
  <c r="BG148"/>
  <c r="BF148"/>
  <c r="T148"/>
  <c r="T147"/>
  <c r="R148"/>
  <c r="R147"/>
  <c r="P148"/>
  <c r="P147"/>
  <c r="BI145"/>
  <c r="BH145"/>
  <c r="BG145"/>
  <c r="BF145"/>
  <c r="T145"/>
  <c r="R145"/>
  <c r="P145"/>
  <c r="BI144"/>
  <c r="BH144"/>
  <c r="BG144"/>
  <c r="BF144"/>
  <c r="T144"/>
  <c r="R144"/>
  <c r="P144"/>
  <c r="BI141"/>
  <c r="BH141"/>
  <c r="BG141"/>
  <c r="BF141"/>
  <c r="T141"/>
  <c r="T140"/>
  <c r="R141"/>
  <c r="R140"/>
  <c r="P141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18"/>
  <c r="BH118"/>
  <c r="BG118"/>
  <c r="BF118"/>
  <c r="T118"/>
  <c r="T117"/>
  <c r="R118"/>
  <c r="R117"/>
  <c r="P118"/>
  <c r="P117"/>
  <c r="BI114"/>
  <c r="BH114"/>
  <c r="BG114"/>
  <c r="BF114"/>
  <c r="T114"/>
  <c r="T113"/>
  <c r="R114"/>
  <c r="R113"/>
  <c r="P114"/>
  <c r="P113"/>
  <c r="BI111"/>
  <c r="BH111"/>
  <c r="BG111"/>
  <c r="BF111"/>
  <c r="T111"/>
  <c r="R111"/>
  <c r="P111"/>
  <c r="BI108"/>
  <c r="BH108"/>
  <c r="BG108"/>
  <c r="BF108"/>
  <c r="T108"/>
  <c r="R108"/>
  <c r="P108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55"/>
  <c r="J17"/>
  <c r="J12"/>
  <c r="J82"/>
  <c r="E7"/>
  <c r="E78"/>
  <c i="2" r="J37"/>
  <c r="J36"/>
  <c i="1" r="AY55"/>
  <c i="2" r="J35"/>
  <c i="1" r="AX55"/>
  <c i="2" r="BI251"/>
  <c r="BH251"/>
  <c r="BG251"/>
  <c r="BF251"/>
  <c r="T251"/>
  <c r="T250"/>
  <c r="R251"/>
  <c r="R250"/>
  <c r="P251"/>
  <c r="P250"/>
  <c r="BI248"/>
  <c r="BH248"/>
  <c r="BG248"/>
  <c r="BF248"/>
  <c r="T248"/>
  <c r="R248"/>
  <c r="P248"/>
  <c r="BI246"/>
  <c r="BH246"/>
  <c r="BG246"/>
  <c r="BF246"/>
  <c r="T246"/>
  <c r="R246"/>
  <c r="P246"/>
  <c r="BI242"/>
  <c r="BH242"/>
  <c r="BG242"/>
  <c r="BF242"/>
  <c r="T242"/>
  <c r="T241"/>
  <c r="R242"/>
  <c r="R241"/>
  <c r="P242"/>
  <c r="P241"/>
  <c r="BI239"/>
  <c r="BH239"/>
  <c r="BG239"/>
  <c r="BF239"/>
  <c r="T239"/>
  <c r="R239"/>
  <c r="P239"/>
  <c r="BI238"/>
  <c r="BH238"/>
  <c r="BG238"/>
  <c r="BF238"/>
  <c r="T238"/>
  <c r="R238"/>
  <c r="P238"/>
  <c r="BI235"/>
  <c r="BH235"/>
  <c r="BG235"/>
  <c r="BF235"/>
  <c r="T235"/>
  <c r="T234"/>
  <c r="R235"/>
  <c r="R234"/>
  <c r="P235"/>
  <c r="P234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45"/>
  <c r="BH145"/>
  <c r="BG145"/>
  <c r="BF145"/>
  <c r="T145"/>
  <c r="T144"/>
  <c r="R145"/>
  <c r="R144"/>
  <c r="P145"/>
  <c r="P144"/>
  <c r="BI141"/>
  <c r="BH141"/>
  <c r="BG141"/>
  <c r="BF141"/>
  <c r="T141"/>
  <c r="T140"/>
  <c r="R141"/>
  <c r="R140"/>
  <c r="P141"/>
  <c r="P140"/>
  <c r="BI138"/>
  <c r="BH138"/>
  <c r="BG138"/>
  <c r="BF138"/>
  <c r="T138"/>
  <c r="R138"/>
  <c r="P138"/>
  <c r="BI131"/>
  <c r="BH131"/>
  <c r="BG131"/>
  <c r="BF131"/>
  <c r="T131"/>
  <c r="R131"/>
  <c r="P131"/>
  <c r="BI124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2"/>
  <c r="BH112"/>
  <c r="BG112"/>
  <c r="BF112"/>
  <c r="T112"/>
  <c r="R112"/>
  <c r="P112"/>
  <c r="BI110"/>
  <c r="BH110"/>
  <c r="BG110"/>
  <c r="BF110"/>
  <c r="T110"/>
  <c r="R110"/>
  <c r="P110"/>
  <c r="BI103"/>
  <c r="BH103"/>
  <c r="BG103"/>
  <c r="BF103"/>
  <c r="T103"/>
  <c r="R103"/>
  <c r="P103"/>
  <c r="BI96"/>
  <c r="BH96"/>
  <c r="BG96"/>
  <c r="BF96"/>
  <c r="T96"/>
  <c r="R96"/>
  <c r="P96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88"/>
  <c r="J17"/>
  <c r="J12"/>
  <c r="J85"/>
  <c r="E7"/>
  <c r="E81"/>
  <c i="1" r="L50"/>
  <c r="AM50"/>
  <c r="AM49"/>
  <c r="L49"/>
  <c r="AM47"/>
  <c r="L47"/>
  <c r="L45"/>
  <c r="L44"/>
  <c i="2" r="BK217"/>
  <c r="BK131"/>
  <c r="BK214"/>
  <c r="J164"/>
  <c r="F37"/>
  <c r="J235"/>
  <c r="J192"/>
  <c r="BK103"/>
  <c r="BK211"/>
  <c r="BK177"/>
  <c i="3" r="BK108"/>
  <c r="BK94"/>
  <c i="2" r="BK96"/>
  <c i="3" r="J122"/>
  <c i="4" r="BK100"/>
  <c i="2" r="BK222"/>
  <c r="BK172"/>
  <c r="BK226"/>
  <c r="BK189"/>
  <c r="BK119"/>
  <c r="BK220"/>
  <c r="BK192"/>
  <c r="BK138"/>
  <c r="J231"/>
  <c r="J208"/>
  <c r="J182"/>
  <c r="BK124"/>
  <c i="3" r="BK102"/>
  <c r="J91"/>
  <c r="BK145"/>
  <c i="4" r="BK113"/>
  <c i="2" r="BK235"/>
  <c r="BK207"/>
  <c r="BK166"/>
  <c r="J94"/>
  <c r="J226"/>
  <c r="BK198"/>
  <c r="F35"/>
  <c r="J232"/>
  <c r="J193"/>
  <c r="F36"/>
  <c i="4" r="J96"/>
  <c i="2" r="J216"/>
  <c r="BK182"/>
  <c r="BK248"/>
  <c r="J207"/>
  <c r="J156"/>
  <c i="3" r="BK138"/>
  <c r="J148"/>
  <c r="J136"/>
  <c i="2" r="J138"/>
  <c i="3" r="J134"/>
  <c r="J130"/>
  <c i="4" r="J116"/>
  <c i="2" r="BK208"/>
  <c r="BK165"/>
  <c r="BK238"/>
  <c r="J205"/>
  <c r="J158"/>
  <c r="BK232"/>
  <c r="BK201"/>
  <c r="BK168"/>
  <c r="J96"/>
  <c r="J238"/>
  <c r="J214"/>
  <c r="BK193"/>
  <c r="BK156"/>
  <c i="3" r="BK122"/>
  <c r="BK125"/>
  <c r="J97"/>
  <c i="4" r="J90"/>
  <c i="2" r="BK225"/>
  <c r="BK202"/>
  <c r="J175"/>
  <c r="J131"/>
  <c r="BK228"/>
  <c r="BK204"/>
  <c r="BK161"/>
  <c r="J239"/>
  <c r="BK195"/>
  <c r="BK141"/>
  <c i="3" r="BK118"/>
  <c r="J127"/>
  <c i="4" r="J103"/>
  <c i="2" r="J121"/>
  <c i="3" r="BK100"/>
  <c r="J118"/>
  <c i="4" r="J106"/>
  <c i="2" r="BK251"/>
  <c r="J202"/>
  <c r="J161"/>
  <c r="J248"/>
  <c r="J195"/>
  <c r="J141"/>
  <c r="BK239"/>
  <c r="BK205"/>
  <c r="BK164"/>
  <c r="J246"/>
  <c r="J219"/>
  <c r="J189"/>
  <c r="J165"/>
  <c i="3" r="J141"/>
  <c r="BK136"/>
  <c r="BK144"/>
  <c i="4" r="J119"/>
  <c r="J87"/>
  <c i="2" r="J222"/>
  <c r="J196"/>
  <c r="J163"/>
  <c r="J34"/>
  <c r="J217"/>
  <c r="J168"/>
  <c r="BK121"/>
  <c i="3" r="BK131"/>
  <c i="4" r="BK119"/>
  <c i="3" r="J145"/>
  <c r="J114"/>
  <c i="4" r="J113"/>
  <c i="2" r="J228"/>
  <c r="J187"/>
  <c r="BK145"/>
  <c r="BK231"/>
  <c r="J199"/>
  <c i="4" r="BK90"/>
  <c i="2" r="BK224"/>
  <c r="BK196"/>
  <c r="BK158"/>
  <c i="4" r="BK116"/>
  <c i="2" r="J227"/>
  <c r="BK199"/>
  <c r="J170"/>
  <c r="J112"/>
  <c i="3" r="J144"/>
  <c r="BK111"/>
  <c r="J131"/>
  <c i="2" r="BK229"/>
  <c r="J213"/>
  <c r="BK187"/>
  <c r="J119"/>
  <c r="BK242"/>
  <c r="J211"/>
  <c r="J172"/>
  <c r="J124"/>
  <c r="J229"/>
  <c r="J185"/>
  <c i="3" r="BK97"/>
  <c r="BK127"/>
  <c r="BK141"/>
  <c i="2" r="BK153"/>
  <c i="3" r="BK114"/>
  <c r="J100"/>
  <c r="BK130"/>
  <c i="2" r="J225"/>
  <c r="BK180"/>
  <c r="BK110"/>
  <c r="J223"/>
  <c r="BK170"/>
  <c r="J251"/>
  <c r="BK213"/>
  <c r="BK185"/>
  <c r="BK112"/>
  <c i="4" r="J93"/>
  <c i="2" r="BK223"/>
  <c r="J204"/>
  <c r="J177"/>
  <c r="BK94"/>
  <c i="3" r="J111"/>
  <c r="J125"/>
  <c i="4" r="J110"/>
  <c i="2" r="BK246"/>
  <c r="BK216"/>
  <c r="BK191"/>
  <c r="J153"/>
  <c i="4" r="BK110"/>
  <c i="2" r="J220"/>
  <c r="J166"/>
  <c i="4" r="BK93"/>
  <c i="2" r="J224"/>
  <c r="J191"/>
  <c i="1" r="AS54"/>
  <c i="4" r="J100"/>
  <c i="3" r="BK134"/>
  <c r="J102"/>
  <c r="J138"/>
  <c i="4" r="BK103"/>
  <c i="2" r="J242"/>
  <c r="J198"/>
  <c i="4" r="BK87"/>
  <c i="2" r="BK219"/>
  <c r="J180"/>
  <c r="J103"/>
  <c r="BK227"/>
  <c r="BK175"/>
  <c r="F34"/>
  <c r="J145"/>
  <c r="J201"/>
  <c r="BK163"/>
  <c r="J110"/>
  <c i="3" r="J108"/>
  <c r="J94"/>
  <c i="4" r="BK106"/>
  <c i="3" r="BK148"/>
  <c r="BK91"/>
  <c i="4" r="BK96"/>
  <c i="2" l="1" r="R160"/>
  <c r="P237"/>
  <c i="3" r="R121"/>
  <c i="2" r="BK93"/>
  <c r="J93"/>
  <c r="J61"/>
  <c r="BK152"/>
  <c r="J152"/>
  <c r="J64"/>
  <c r="R245"/>
  <c r="R244"/>
  <c i="3" r="T90"/>
  <c r="BK121"/>
  <c r="J121"/>
  <c r="J64"/>
  <c r="P143"/>
  <c i="2" r="T93"/>
  <c r="R152"/>
  <c i="3" r="T121"/>
  <c i="2" r="P160"/>
  <c r="BK245"/>
  <c i="3" r="T129"/>
  <c r="T143"/>
  <c i="4" r="P86"/>
  <c i="2" r="BK160"/>
  <c r="J160"/>
  <c r="J65"/>
  <c r="T237"/>
  <c i="3" r="P121"/>
  <c r="BK143"/>
  <c r="J143"/>
  <c r="J67"/>
  <c i="4" r="T99"/>
  <c i="2" r="P93"/>
  <c r="P92"/>
  <c r="P91"/>
  <c i="1" r="AU55"/>
  <c i="2" r="P152"/>
  <c r="BK237"/>
  <c r="J237"/>
  <c r="J67"/>
  <c r="P245"/>
  <c r="P244"/>
  <c i="3" r="R90"/>
  <c r="P129"/>
  <c i="4" r="R86"/>
  <c r="R99"/>
  <c i="2" r="R93"/>
  <c r="R92"/>
  <c r="R91"/>
  <c r="T152"/>
  <c i="3" r="BK90"/>
  <c r="J90"/>
  <c r="J61"/>
  <c r="R129"/>
  <c r="R143"/>
  <c i="4" r="T86"/>
  <c r="P99"/>
  <c r="R109"/>
  <c i="2" r="T160"/>
  <c r="R237"/>
  <c r="T245"/>
  <c r="T244"/>
  <c i="3" r="P90"/>
  <c r="P89"/>
  <c r="P88"/>
  <c i="1" r="AU56"/>
  <c i="3" r="BK129"/>
  <c r="J129"/>
  <c r="J65"/>
  <c i="4" r="BK86"/>
  <c r="J86"/>
  <c r="J61"/>
  <c r="BK99"/>
  <c r="J99"/>
  <c r="J62"/>
  <c r="BK109"/>
  <c r="J109"/>
  <c r="J63"/>
  <c r="P109"/>
  <c r="T109"/>
  <c i="3" r="BK140"/>
  <c r="J140"/>
  <c r="J66"/>
  <c i="2" r="BK140"/>
  <c r="J140"/>
  <c r="J62"/>
  <c r="BK144"/>
  <c r="J144"/>
  <c r="J63"/>
  <c r="BK234"/>
  <c r="J234"/>
  <c r="J66"/>
  <c i="3" r="BK147"/>
  <c r="J147"/>
  <c r="J68"/>
  <c r="BK113"/>
  <c r="J113"/>
  <c r="J62"/>
  <c i="2" r="BK250"/>
  <c r="J250"/>
  <c r="J71"/>
  <c i="4" r="BK118"/>
  <c r="J118"/>
  <c r="J64"/>
  <c i="2" r="BK241"/>
  <c r="J241"/>
  <c r="J68"/>
  <c i="3" r="BK117"/>
  <c r="J117"/>
  <c r="J63"/>
  <c i="4" r="E48"/>
  <c r="BE87"/>
  <c r="J78"/>
  <c r="F55"/>
  <c r="BE100"/>
  <c r="BE103"/>
  <c r="BE119"/>
  <c i="3" r="BK89"/>
  <c r="BK88"/>
  <c r="J88"/>
  <c r="J59"/>
  <c i="4" r="BE96"/>
  <c r="BE110"/>
  <c r="BE113"/>
  <c r="BE116"/>
  <c r="BE90"/>
  <c r="BE93"/>
  <c r="BE106"/>
  <c i="3" r="E48"/>
  <c r="F85"/>
  <c r="BE91"/>
  <c r="BE134"/>
  <c r="BE144"/>
  <c i="2" r="J245"/>
  <c r="J70"/>
  <c i="3" r="BE122"/>
  <c r="BE145"/>
  <c r="BE127"/>
  <c r="BE130"/>
  <c r="BE102"/>
  <c r="BE118"/>
  <c r="BE125"/>
  <c i="2" r="BK92"/>
  <c r="J92"/>
  <c r="J60"/>
  <c i="3" r="J52"/>
  <c r="BE97"/>
  <c r="BE108"/>
  <c r="BE114"/>
  <c r="BE131"/>
  <c r="BE136"/>
  <c r="BE141"/>
  <c r="BE94"/>
  <c r="BE100"/>
  <c r="BE111"/>
  <c r="BE138"/>
  <c r="BE148"/>
  <c i="1" r="BC55"/>
  <c r="BD55"/>
  <c r="BB55"/>
  <c r="AW55"/>
  <c i="2" r="E48"/>
  <c r="J52"/>
  <c r="F55"/>
  <c r="BE94"/>
  <c r="BE96"/>
  <c r="BE103"/>
  <c r="BE110"/>
  <c r="BE112"/>
  <c r="BE119"/>
  <c r="BE121"/>
  <c r="BE124"/>
  <c r="BE131"/>
  <c r="BE138"/>
  <c r="BE141"/>
  <c r="BE145"/>
  <c r="BE153"/>
  <c r="BE156"/>
  <c r="BE158"/>
  <c r="BE161"/>
  <c r="BE163"/>
  <c r="BE164"/>
  <c r="BE165"/>
  <c r="BE166"/>
  <c r="BE168"/>
  <c r="BE170"/>
  <c r="BE172"/>
  <c r="BE175"/>
  <c r="BE177"/>
  <c r="BE180"/>
  <c r="BE182"/>
  <c r="BE185"/>
  <c r="BE187"/>
  <c r="BE189"/>
  <c r="BE191"/>
  <c r="BE192"/>
  <c r="BE193"/>
  <c r="BE195"/>
  <c r="BE196"/>
  <c r="BE198"/>
  <c r="BE199"/>
  <c r="BE201"/>
  <c r="BE202"/>
  <c r="BE204"/>
  <c r="BE205"/>
  <c r="BE207"/>
  <c r="BE208"/>
  <c r="BE211"/>
  <c r="BE213"/>
  <c r="BE214"/>
  <c r="BE216"/>
  <c r="BE217"/>
  <c r="BE219"/>
  <c r="BE220"/>
  <c r="BE222"/>
  <c r="BE223"/>
  <c r="BE224"/>
  <c r="BE225"/>
  <c r="BE226"/>
  <c r="BE227"/>
  <c r="BE228"/>
  <c r="BE229"/>
  <c r="BE231"/>
  <c r="BE232"/>
  <c r="BE235"/>
  <c r="BE238"/>
  <c r="BE239"/>
  <c r="BE242"/>
  <c r="BE246"/>
  <c r="BE248"/>
  <c r="BE251"/>
  <c i="1" r="BA55"/>
  <c i="3" r="F35"/>
  <c i="1" r="BB56"/>
  <c i="3" r="F34"/>
  <c i="1" r="BA56"/>
  <c i="4" r="F35"/>
  <c i="1" r="BB57"/>
  <c i="3" r="F37"/>
  <c i="1" r="BD56"/>
  <c i="4" r="J34"/>
  <c i="1" r="AW57"/>
  <c i="4" r="F37"/>
  <c i="1" r="BD57"/>
  <c i="3" r="F36"/>
  <c i="1" r="BC56"/>
  <c i="4" r="F36"/>
  <c i="1" r="BC57"/>
  <c i="3" r="J34"/>
  <c i="1" r="AW56"/>
  <c i="4" r="F34"/>
  <c i="1" r="BA57"/>
  <c i="4" l="1" r="P85"/>
  <c r="P84"/>
  <c i="1" r="AU57"/>
  <c i="3" r="T89"/>
  <c r="T88"/>
  <c i="4" r="R85"/>
  <c r="R84"/>
  <c i="2" r="T92"/>
  <c r="T91"/>
  <c i="4" r="T85"/>
  <c r="T84"/>
  <c i="3" r="R89"/>
  <c r="R88"/>
  <c i="2" r="BK244"/>
  <c r="J244"/>
  <c r="J69"/>
  <c i="4" r="BK85"/>
  <c r="J85"/>
  <c r="J60"/>
  <c i="3" r="J89"/>
  <c r="J60"/>
  <c i="2" r="BK91"/>
  <c r="J91"/>
  <c r="J59"/>
  <c i="1" r="AU54"/>
  <c i="2" r="J33"/>
  <c i="1" r="AV55"/>
  <c r="AT55"/>
  <c i="3" r="J30"/>
  <c i="1" r="AG56"/>
  <c i="3" r="J33"/>
  <c i="1" r="AV56"/>
  <c r="AT56"/>
  <c r="BC54"/>
  <c r="W32"/>
  <c r="BA54"/>
  <c r="W30"/>
  <c r="BD54"/>
  <c r="W33"/>
  <c i="4" r="F33"/>
  <c i="1" r="AZ57"/>
  <c r="BB54"/>
  <c r="W31"/>
  <c i="4" r="J33"/>
  <c i="1" r="AV57"/>
  <c r="AT57"/>
  <c i="2" r="F33"/>
  <c i="1" r="AZ55"/>
  <c i="3" r="F33"/>
  <c i="1" r="AZ56"/>
  <c i="4" l="1" r="BK84"/>
  <c r="J84"/>
  <c r="J59"/>
  <c i="1" r="AN56"/>
  <c i="3" r="J39"/>
  <c i="2" r="J30"/>
  <c i="1" r="AG55"/>
  <c r="AY54"/>
  <c r="AX54"/>
  <c r="AW54"/>
  <c r="AK30"/>
  <c r="AZ54"/>
  <c r="W29"/>
  <c i="2" l="1" r="J39"/>
  <c i="1" r="AN55"/>
  <c i="4" r="J30"/>
  <c i="1" r="AG57"/>
  <c r="AG54"/>
  <c r="AK26"/>
  <c r="AV54"/>
  <c r="AK29"/>
  <c r="AK35"/>
  <c i="4" l="1" r="J39"/>
  <c i="1" r="AN57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<sst xmlns="http://schemas.openxmlformats.org/spreadsheetml/2006/main">
  <si>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</si>
  <si>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</si>
  <si>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</si>
  <si>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</si>
  <si>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</si>
  <si>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{97f88ae7-6488-4afd-ba40-cbde89218a8b}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</si>
  <si>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</si>
  <si>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</si>
  <si>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</si>
  <si>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</si>
  <si>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</si>
  <si>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</si>
  <si>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</si>
  <si>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</si>
  <si>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2025-000049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</si>
  <si>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</si>
  <si>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</si>
  <si>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KANALIZACE V AREÁLU ZOO</t>
  </si>
  <si>
    <t>KSO:</t>
  </si>
  <si>
    <t/>
  </si>
  <si>
    <t>CC-CZ:</t>
  </si>
  <si>
    <t>Místo:</t>
  </si>
  <si>
    <t xml:space="preserve"> </t>
  </si>
  <si>
    <t>Datum:</t>
  </si>
  <si>
    <t>19. 5. 2025</t>
  </si>
  <si>
    <t>Zadavatel:</t>
  </si>
  <si>
    <t>IČ:</t>
  </si>
  <si>
    <t>00286010</t>
  </si>
  <si>
    <t>Statutární město Jihlava</t>
  </si>
  <si>
    <t>DIČ:</t>
  </si>
  <si>
    <t>CZ00286010</t>
  </si>
  <si>
    <t>Účastník:</t>
  </si>
  <si>
    <t>Vyplň údaj</t>
  </si>
  <si>
    <t>Projektant:</t>
  </si>
  <si>
    <t>18198228</t>
  </si>
  <si>
    <t>PROfi Jihlava spol. s r.o.</t>
  </si>
  <si>
    <t>CZ18198228</t>
  </si>
  <si>
    <t>True</t>
  </si>
  <si>
    <t>Zpracovatel:</t>
  </si>
  <si>
    <t>Zbytovská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</si>
  <si>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</si>
  <si>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</si>
  <si>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</si>
  <si>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</si>
  <si>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</si>
  <si>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</si>
  <si>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</si>
  <si>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</si>
  <si>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</si>
  <si>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</si>
  <si>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</si>
  <si>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</si>
  <si>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</si>
  <si>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</si>
  <si>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</si>
  <si>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</si>
  <si>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</si>
  <si>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</si>
  <si>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</si>
  <si>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</si>
  <si>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</si>
  <si>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</si>
  <si>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</si>
  <si>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</si>
  <si>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</si>
  <si>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</si>
  <si>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</si>
  <si>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</si>
  <si>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</si>
  <si>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</si>
  <si>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</si>
  <si>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</si>
  <si>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</si>
  <si>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</si>
  <si>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</si>
  <si>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</si>
  <si>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</si>
  <si>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</si>
  <si>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</si>
  <si>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</si>
  <si>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</si>
  <si>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</si>
  <si>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OPRAVA KANALIZACE</t>
  </si>
  <si>
    <t>STA</t>
  </si>
  <si>
    <t>1</t>
  </si>
  <si>
    <t>{7eeab5ed-26a8-421e-b5b4-c464904f575e}</t>
  </si>
  <si>
    <t>2</t>
  </si>
  <si>
    <t>SO 02</t>
  </si>
  <si>
    <t>ZRUŠENÍ SEPTIKU</t>
  </si>
  <si>
    <t>{44ea5459-a732-4eb7-9f2c-5e8f002b08bd}</t>
  </si>
  <si>
    <t>VRN</t>
  </si>
  <si>
    <t>VEDLEJŠÍ ROZPOČTOVÉ NÁKLADY</t>
  </si>
  <si>
    <t>{7d18ae30-377a-4391-bc74-40c90a570e08}</t>
  </si>
  <si>
    <t>P1</t>
  </si>
  <si>
    <t>potrubí DN 150</t>
  </si>
  <si>
    <t>m</t>
  </si>
  <si>
    <t>29</t>
  </si>
  <si>
    <t>3</t>
  </si>
  <si>
    <t>P2</t>
  </si>
  <si>
    <t>potrubí DN 200</t>
  </si>
  <si>
    <t>KRYCÍ LIST SOUPISU PRACÍ</t>
  </si>
  <si>
    <t>P3</t>
  </si>
  <si>
    <t>potrubí DN 250</t>
  </si>
  <si>
    <t>P4</t>
  </si>
  <si>
    <t>potrubí DN 300</t>
  </si>
  <si>
    <t>50</t>
  </si>
  <si>
    <t>Objekt:</t>
  </si>
  <si>
    <t>SO 01 - OPRAVA KANALIZACE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</si>
  <si>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</si>
  <si>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</si>
  <si>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</si>
  <si>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</si>
  <si>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</si>
  <si>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</si>
  <si>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</si>
  <si>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</si>
  <si>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</si>
  <si>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</si>
  <si>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</si>
  <si>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</si>
  <si>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</si>
  <si>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</si>
  <si>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721 - Zdravotechnika - vnitřní kanalizace</t>
  </si>
  <si>
    <t xml:space="preserve">    764 - Konstrukce klempířské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</si>
  <si>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</si>
  <si>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</si>
  <si>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</si>
  <si>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</si>
  <si>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</si>
  <si>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</si>
  <si>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</si>
  <si>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</si>
  <si>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</si>
  <si>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</si>
  <si>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</si>
  <si>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</si>
  <si>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</si>
  <si>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</si>
  <si>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</si>
  <si>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</si>
  <si>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</si>
  <si>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</si>
  <si>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113106061</t>
  </si>
  <si>
    <t>Rozebrání dlažeb a dílců při překopech inženýrských sítí s přemístěním hmot na skládku na vzdálenost do 3 m nebo s naložením na dopravní prostředek ručně vozovek a ploch, s jakoukoliv výplní spár z drobných kostek nebo odseků s ložem z kameniva těženého</t>
  </si>
  <si>
    <t>m2</t>
  </si>
  <si>
    <t>CS ÚRS 2025 01</t>
  </si>
  <si>
    <t>4</t>
  </si>
  <si>
    <t>740023259</t>
  </si>
  <si>
    <t>Online PSC</t>
  </si>
  <si>
    <t>https://podminky.urs.cz/item/CS_URS_2025_01/113106061</t>
  </si>
  <si>
    <t>132354204</t>
  </si>
  <si>
    <t>Hloubení zapažených rýh šířky přes 800 do 2 000 mm strojně s urovnáním dna do předepsaného profilu a spádu v hornině třídy těžitelnosti II skupiny 4 přes 100 do 500 m3</t>
  </si>
  <si>
    <t>m3</t>
  </si>
  <si>
    <t>-303292089</t>
  </si>
  <si>
    <t>https://podminky.urs.cz/item/CS_URS_2025_01/132354204</t>
  </si>
  <si>
    <t>VV</t>
  </si>
  <si>
    <t>P1*1,3*1,7</t>
  </si>
  <si>
    <t>P2*1,3*1,7</t>
  </si>
  <si>
    <t>P3*1,3*1,7</t>
  </si>
  <si>
    <t>P4*1,3*1,7</t>
  </si>
  <si>
    <t>Součet</t>
  </si>
  <si>
    <t>151101101</t>
  </si>
  <si>
    <t>Zřízení pažení a rozepření stěn rýh pro podzemní vedení příložné pro jakoukoliv mezerovitost, hloubky do 2 m</t>
  </si>
  <si>
    <t>1204871790</t>
  </si>
  <si>
    <t>https://podminky.urs.cz/item/CS_URS_2025_01/151101101</t>
  </si>
  <si>
    <t>P1*1,7*2</t>
  </si>
  <si>
    <t>P2*1,7*2</t>
  </si>
  <si>
    <t>P3*1,7*2</t>
  </si>
  <si>
    <t>P4*1,7*2</t>
  </si>
  <si>
    <t>151101111</t>
  </si>
  <si>
    <t>Odstranění pažení a rozepření stěn rýh pro podzemní vedení s uložením materiálu na vzdálenost do 3 m od kraje výkopu příložné, hloubky do 2 m</t>
  </si>
  <si>
    <t>1201583042</t>
  </si>
  <si>
    <t>https://podminky.urs.cz/item/CS_URS_2025_01/151101111</t>
  </si>
  <si>
    <t>5</t>
  </si>
  <si>
    <t>162751137.R</t>
  </si>
  <si>
    <t>Vodorovné přemístění výkopku nebo sypaniny po suchu na obvyklém dopravním prostředku, bez naložení výkopku, avšak se složením bez rozhrnutí z horniny třídy těžitelnosti II skupiny 4 a 5 na skládku zhotovitele</t>
  </si>
  <si>
    <t>-1817031110</t>
  </si>
  <si>
    <t>P1*1,3*(0,15+0,35)</t>
  </si>
  <si>
    <t>P2*1,3*(0,15+0,40)</t>
  </si>
  <si>
    <t>P3*1,3*(0,15+0,45)</t>
  </si>
  <si>
    <t>P4*1,3*(0,15+0,50)</t>
  </si>
  <si>
    <t>168*0,4</t>
  </si>
  <si>
    <t>6</t>
  </si>
  <si>
    <t>171251201</t>
  </si>
  <si>
    <t>Uložení sypaniny na skládky nebo meziskládky bez hutnění s upravením uložené sypaniny do předepsaného tvaru</t>
  </si>
  <si>
    <t>-64460997</t>
  </si>
  <si>
    <t>https://podminky.urs.cz/item/CS_URS_2025_01/171251201</t>
  </si>
  <si>
    <t>7</t>
  </si>
  <si>
    <t>171201231</t>
  </si>
  <si>
    <t>Poplatek za uložení stavebního odpadu na recyklační skládce (skládkovné) zeminy a kamení zatříděného do Katalogu odpadů pod kódem 17 05 04</t>
  </si>
  <si>
    <t>t</t>
  </si>
  <si>
    <t>-1483437115</t>
  </si>
  <si>
    <t>https://podminky.urs.cz/item/CS_URS_2025_01/171201231</t>
  </si>
  <si>
    <t>132,005*2 'Přepočtené koeficientem množství</t>
  </si>
  <si>
    <t>8</t>
  </si>
  <si>
    <t>174151101</t>
  </si>
  <si>
    <t>Zásyp sypaninou z jakékoliv horniny strojně s uložením výkopku ve vrstvách se zhutněním jam, šachet, rýh nebo kolem objektů v těchto vykopávkách</t>
  </si>
  <si>
    <t>-342150834</t>
  </si>
  <si>
    <t>https://podminky.urs.cz/item/CS_URS_2025_01/174151101</t>
  </si>
  <si>
    <t>P1*1,3*(1,7-0,15-0,35)</t>
  </si>
  <si>
    <t>P2*1,3*(1,7-0,15-0,40)</t>
  </si>
  <si>
    <t>P3*1,3*(1,7-0,15-0,45)</t>
  </si>
  <si>
    <t>P4*1,3*(1,7-0,15-0,50)</t>
  </si>
  <si>
    <t>9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</si>
  <si>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</si>
  <si>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</si>
  <si>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2143651180</t>
  </si>
  <si>
    <t>https://podminky.urs.cz/item/CS_URS_2025_01/175151101</t>
  </si>
  <si>
    <t>P1*1,3*0,35</t>
  </si>
  <si>
    <t>P2*1,3*0,40</t>
  </si>
  <si>
    <t>P3*1,3*0,45</t>
  </si>
  <si>
    <t>P4*1,3*0,50</t>
  </si>
  <si>
    <t>10</t>
  </si>
  <si>
    <t>M</t>
  </si>
  <si>
    <t>58337308</t>
  </si>
  <si>
    <t>štěrkopísek frakce 0/2</t>
  </si>
  <si>
    <t>-693631178</t>
  </si>
  <si>
    <t>48,425*2 'Přepočtené koeficientem množství</t>
  </si>
  <si>
    <t>Svislé a kompletní konstrukce</t>
  </si>
  <si>
    <t>11</t>
  </si>
  <si>
    <t>359901211</t>
  </si>
  <si>
    <t>Monitoring stok (kamerový systém) jakékoli výšky nová kanalizace</t>
  </si>
  <si>
    <t>1200024455</t>
  </si>
  <si>
    <t>https://podminky.urs.cz/item/CS_URS_2025_01/359901211</t>
  </si>
  <si>
    <t>P1+P2+P3+P4</t>
  </si>
  <si>
    <t>Vodorovné konstrukce</t>
  </si>
  <si>
    <t>451572111</t>
  </si>
  <si>
    <t>Lože pod potrubí, stoky a drobné objekty v otevřeném výkopu z kameniva drobného těženého 0 až 4 mm</t>
  </si>
  <si>
    <t>1238212030</t>
  </si>
  <si>
    <t>https://podminky.urs.cz/item/CS_URS_2025_01/451572111</t>
  </si>
  <si>
    <t>P1*1,3*0,15</t>
  </si>
  <si>
    <t>P2*1,3*0,15</t>
  </si>
  <si>
    <t>P3*1,3*0,15</t>
  </si>
  <si>
    <t>P4*1,3*0,15</t>
  </si>
  <si>
    <t>Komunikace pozemní</t>
  </si>
  <si>
    <t>13</t>
  </si>
  <si>
    <t>564861111</t>
  </si>
  <si>
    <t>Podklad ze štěrkodrti ŠD s rozprostřením a zhutněním plochy přes 100 m2, po zhutnění tl. 200 mm</t>
  </si>
  <si>
    <t>-1103107638</t>
  </si>
  <si>
    <t>https://podminky.urs.cz/item/CS_URS_2025_01/564861111</t>
  </si>
  <si>
    <t>168*2</t>
  </si>
  <si>
    <t>14</t>
  </si>
  <si>
    <t>591211111</t>
  </si>
  <si>
    <t>Kladení dlažby z kostek s provedením lože do tl. 50 mm, s vyplněním spár, s dvojím beraněním a se smetením přebytečného materiálu na krajnici drobných z kamene, do lože z kameniva těženého</t>
  </si>
  <si>
    <t>1455217871</t>
  </si>
  <si>
    <t>https://podminky.urs.cz/item/CS_URS_2025_01/591211111</t>
  </si>
  <si>
    <t>15</t>
  </si>
  <si>
    <t>58381007</t>
  </si>
  <si>
    <t>kostka štípaná dlažební žula drobná 8/10</t>
  </si>
  <si>
    <t>-440027272</t>
  </si>
  <si>
    <t>168*0,02 'Přepočtené koeficientem množství</t>
  </si>
  <si>
    <t>Trubní vedení</t>
  </si>
  <si>
    <t>16</t>
  </si>
  <si>
    <t>830361811</t>
  </si>
  <si>
    <t>Bourání stávajícího potrubí z kameninových trub v otevřeném výkopu DN přes 150 do 250</t>
  </si>
  <si>
    <t>860063140</t>
  </si>
  <si>
    <t>https://podminky.urs.cz/item/CS_URS_2025_01/830361811</t>
  </si>
  <si>
    <t>17</t>
  </si>
  <si>
    <t>837312000.R</t>
  </si>
  <si>
    <t>Přepojení stávajících dešťových svodů na nové potrubí DN 150, vč. materiálu</t>
  </si>
  <si>
    <t>kpl</t>
  </si>
  <si>
    <t>334843578</t>
  </si>
  <si>
    <t>18</t>
  </si>
  <si>
    <t>837312001.R</t>
  </si>
  <si>
    <t>Přepojení stávajícího drenážního potrubí na nové potrubí DN 150, vč. materiálu</t>
  </si>
  <si>
    <t>-2106821619</t>
  </si>
  <si>
    <t>19</t>
  </si>
  <si>
    <t>837312002.R</t>
  </si>
  <si>
    <t>Přepojení potrubí DN 200 ve stávající šachtě Š5, vč. materiálu a utěsnění</t>
  </si>
  <si>
    <t>690417291</t>
  </si>
  <si>
    <t>20</t>
  </si>
  <si>
    <t>871310320</t>
  </si>
  <si>
    <t>Montáž kanalizačního potrubí z polypropylenu PP hladkého plnostěnného SN 12 DN 150</t>
  </si>
  <si>
    <t>-1982267509</t>
  </si>
  <si>
    <t>https://podminky.urs.cz/item/CS_URS_2025_01/871310320</t>
  </si>
  <si>
    <t>28617025</t>
  </si>
  <si>
    <t>trubka kanalizační PP plnostěnná třívrstvá DN 150x1000mm SN12</t>
  </si>
  <si>
    <t>-2009506966</t>
  </si>
  <si>
    <t>20*1,015 'Přepočtené koeficientem množství</t>
  </si>
  <si>
    <t>22</t>
  </si>
  <si>
    <t>28617031</t>
  </si>
  <si>
    <t>trubka kanalizační PP plnostěnná třívrstvá DN 150x3000mm SN12</t>
  </si>
  <si>
    <t>1521819777</t>
  </si>
  <si>
    <t>9*1,015 'Přepočtené koeficientem množství</t>
  </si>
  <si>
    <t>23</t>
  </si>
  <si>
    <t>871350320</t>
  </si>
  <si>
    <t>Montáž kanalizačního potrubí z polypropylenu PP hladkého plnostěnného SN 12 DN 200</t>
  </si>
  <si>
    <t>315253003</t>
  </si>
  <si>
    <t>https://podminky.urs.cz/item/CS_URS_2025_01/871350320</t>
  </si>
  <si>
    <t>24</t>
  </si>
  <si>
    <t>28617026</t>
  </si>
  <si>
    <t>trubka kanalizační PP plnostěnná třívrstvá DN 200x1000mm SN12</t>
  </si>
  <si>
    <t>270652949</t>
  </si>
  <si>
    <t>3*1,015 'Přepočtené koeficientem množství</t>
  </si>
  <si>
    <t>25</t>
  </si>
  <si>
    <t>871360320</t>
  </si>
  <si>
    <t>Montáž kanalizačního potrubí z polypropylenu PP hladkého plnostěnného SN 12 DN 250</t>
  </si>
  <si>
    <t>-1876526126</t>
  </si>
  <si>
    <t>https://podminky.urs.cz/item/CS_URS_2025_01/871360320</t>
  </si>
  <si>
    <t>26</t>
  </si>
  <si>
    <t>28617027</t>
  </si>
  <si>
    <t>trubka kanalizační PP plnostěnná třívrstvá DN 250x1000mm SN12</t>
  </si>
  <si>
    <t>45130543</t>
  </si>
  <si>
    <t>2*1,015 'Přepočtené koeficientem množství</t>
  </si>
  <si>
    <t>27</t>
  </si>
  <si>
    <t>871370320</t>
  </si>
  <si>
    <t>Montáž kanalizačního potrubí z polypropylenu PP hladkého plnostěnného SN 12 DN 300</t>
  </si>
  <si>
    <t>-2090530768</t>
  </si>
  <si>
    <t>https://podminky.urs.cz/item/CS_URS_2025_01/871370320</t>
  </si>
  <si>
    <t>28</t>
  </si>
  <si>
    <t>28617034</t>
  </si>
  <si>
    <t>trubka kanalizační PP plnostěnná třívrstvá DN 300x3000mm SN12</t>
  </si>
  <si>
    <t>1508298240</t>
  </si>
  <si>
    <t>42*1,015 'Přepočtené koeficientem množství</t>
  </si>
  <si>
    <t>28617028</t>
  </si>
  <si>
    <t>trubka kanalizační PP plnostěnná třívrstvá DN 300x1000mm SN12</t>
  </si>
  <si>
    <t>654673340</t>
  </si>
  <si>
    <t>8*1,015 'Přepočtené koeficientem množství</t>
  </si>
  <si>
    <t>30</t>
  </si>
  <si>
    <t>877310310</t>
  </si>
  <si>
    <t>Montáž tvarovek na kanalizačním plastovém potrubí z PP nebo PVC-U hladkého plnostěnného kolen, víček nebo hrdlových uzávěrů DN 150</t>
  </si>
  <si>
    <t>kus</t>
  </si>
  <si>
    <t>-1278536002</t>
  </si>
  <si>
    <t>https://podminky.urs.cz/item/CS_URS_2025_01/877310310</t>
  </si>
  <si>
    <t>31</t>
  </si>
  <si>
    <t>28617182</t>
  </si>
  <si>
    <t>koleno kanalizační PP třívrstvé SN16 DN 150x45°</t>
  </si>
  <si>
    <t>133721358</t>
  </si>
  <si>
    <t>32</t>
  </si>
  <si>
    <t>28614781</t>
  </si>
  <si>
    <t>zátka kanalizační plastová PP SN12 DN 160</t>
  </si>
  <si>
    <t>-1439610099</t>
  </si>
  <si>
    <t>33</t>
  </si>
  <si>
    <t>877310320</t>
  </si>
  <si>
    <t>Montáž tvarovek na kanalizačním plastovém potrubí z PP nebo PVC-U hladkého plnostěnného odboček DN 150</t>
  </si>
  <si>
    <t>-10528157</t>
  </si>
  <si>
    <t>https://podminky.urs.cz/item/CS_URS_2025_01/877310320</t>
  </si>
  <si>
    <t>34</t>
  </si>
  <si>
    <t>28617205</t>
  </si>
  <si>
    <t>odbočka kanalizační PP třívrstvá SN16 45° DN 150/150</t>
  </si>
  <si>
    <t>1538142940</t>
  </si>
  <si>
    <t>35</t>
  </si>
  <si>
    <t>877310330</t>
  </si>
  <si>
    <t>Montáž tvarovek na kanalizačním plastovém potrubí z PP nebo PVC-U hladkého plnostěnného spojek nebo redukcí DN 150</t>
  </si>
  <si>
    <t>1736882774</t>
  </si>
  <si>
    <t>https://podminky.urs.cz/item/CS_URS_2025_01/877310330</t>
  </si>
  <si>
    <t>36</t>
  </si>
  <si>
    <t>28617244</t>
  </si>
  <si>
    <t>redukce kanalizační PP třívrstvá DN 150/125</t>
  </si>
  <si>
    <t>527309663</t>
  </si>
  <si>
    <t>37</t>
  </si>
  <si>
    <t>877360330</t>
  </si>
  <si>
    <t>Montáž tvarovek na kanalizačním plastovém potrubí z PP nebo PVC-U hladkého plnostěnného spojek nebo redukcí DN 250</t>
  </si>
  <si>
    <t>-1838419576</t>
  </si>
  <si>
    <t>https://podminky.urs.cz/item/CS_URS_2025_01/877360330</t>
  </si>
  <si>
    <t>38</t>
  </si>
  <si>
    <t>28617246</t>
  </si>
  <si>
    <t>redukce kanalizační PP třívrstvá DN 250/200</t>
  </si>
  <si>
    <t>1655571346</t>
  </si>
  <si>
    <t>39</t>
  </si>
  <si>
    <t>877370310</t>
  </si>
  <si>
    <t>Montáž tvarovek na kanalizačním plastovém potrubí z PP nebo PVC-U hladkého plnostěnného kolen, víček nebo hrdlových uzávěrů DN 300</t>
  </si>
  <si>
    <t>-2082380268</t>
  </si>
  <si>
    <t>https://podminky.urs.cz/item/CS_URS_2025_01/877370310</t>
  </si>
  <si>
    <t>40</t>
  </si>
  <si>
    <t>28614784</t>
  </si>
  <si>
    <t>zátka kanalizační plastová PP SN12 DN 315</t>
  </si>
  <si>
    <t>2089546019</t>
  </si>
  <si>
    <t>41</t>
  </si>
  <si>
    <t>877370320</t>
  </si>
  <si>
    <t>Montáž tvarovek na kanalizačním plastovém potrubí z PP nebo PVC-U hladkého plnostěnného odboček DN 300</t>
  </si>
  <si>
    <t>111635500</t>
  </si>
  <si>
    <t>https://podminky.urs.cz/item/CS_URS_2025_01/877370320</t>
  </si>
  <si>
    <t>42</t>
  </si>
  <si>
    <t>28617214</t>
  </si>
  <si>
    <t>odbočka kanalizační PP třívrstvá SN16 45° DN 300/150</t>
  </si>
  <si>
    <t>-315596055</t>
  </si>
  <si>
    <t>43</t>
  </si>
  <si>
    <t>890411851</t>
  </si>
  <si>
    <t>Bourání šachet a jímek strojně velikosti obestavěného prostoru do 1,5 m3 z prefabrikovaných skruží</t>
  </si>
  <si>
    <t>-1499871493</t>
  </si>
  <si>
    <t>https://podminky.urs.cz/item/CS_URS_2025_01/890411851</t>
  </si>
  <si>
    <t>3,14*0,65*0,65*1,7*4</t>
  </si>
  <si>
    <t>44</t>
  </si>
  <si>
    <t>891319961</t>
  </si>
  <si>
    <t>Montáž opravných armatur na potrubí z trub litinových, ocelových nebo plastických hmot potrubních spojek hrdlo/hrdlo DN 150</t>
  </si>
  <si>
    <t>-1943283185</t>
  </si>
  <si>
    <t>https://podminky.urs.cz/item/CS_URS_2025_01/891319961</t>
  </si>
  <si>
    <t>45</t>
  </si>
  <si>
    <t>31951018</t>
  </si>
  <si>
    <t>potrubní spojka jištěná proti posuvu hrdlo-hrdlo DN 150</t>
  </si>
  <si>
    <t>-990730948</t>
  </si>
  <si>
    <t>46</t>
  </si>
  <si>
    <t>891359961</t>
  </si>
  <si>
    <t>Montáž opravných armatur na potrubí z trub litinových, ocelových nebo plastických hmot potrubních spojek hrdlo/hrdlo DN 200</t>
  </si>
  <si>
    <t>-455348586</t>
  </si>
  <si>
    <t>https://podminky.urs.cz/item/CS_URS_2025_01/891359961</t>
  </si>
  <si>
    <t>47</t>
  </si>
  <si>
    <t>31951019</t>
  </si>
  <si>
    <t>potrubní spojka jištěná proti posuvu hrdlo-hrdlo DN 200</t>
  </si>
  <si>
    <t>-2136837909</t>
  </si>
  <si>
    <t>48</t>
  </si>
  <si>
    <t>891379961</t>
  </si>
  <si>
    <t>Montáž opravných armatur na potrubí z trub litinových, ocelových nebo plastických hmot potrubních spojek hrdlo/hrdlo DN 300</t>
  </si>
  <si>
    <t>-2121937382</t>
  </si>
  <si>
    <t>https://podminky.urs.cz/item/CS_URS_2025_01/891379961</t>
  </si>
  <si>
    <t>49</t>
  </si>
  <si>
    <t>31951022</t>
  </si>
  <si>
    <t>potrubní spojka jištěná proti posuvu hrdlo-hrdlo DN 300</t>
  </si>
  <si>
    <t>1769964706</t>
  </si>
  <si>
    <t>894411121</t>
  </si>
  <si>
    <t>Zřízení šachet kanalizačních z betonových dílců výšky vstupu do 1,50 m s obložením dna betonem tř. C 25/30, na potrubí DN přes 200 do 300</t>
  </si>
  <si>
    <t>-1722711442</t>
  </si>
  <si>
    <t>https://podminky.urs.cz/item/CS_URS_2025_01/894411121</t>
  </si>
  <si>
    <t>51</t>
  </si>
  <si>
    <t>59224187</t>
  </si>
  <si>
    <t>prstenec šachtový vyrovnávací betonový 625x120x100mm</t>
  </si>
  <si>
    <t>-1195788947</t>
  </si>
  <si>
    <t>52</t>
  </si>
  <si>
    <t>59224188</t>
  </si>
  <si>
    <t>prstenec šachtový vyrovnávací betonový 625x120x120mm</t>
  </si>
  <si>
    <t>1136226298</t>
  </si>
  <si>
    <t>53</t>
  </si>
  <si>
    <t>59224065</t>
  </si>
  <si>
    <t>skruž betonová DN 1000x250 100x25x12cm</t>
  </si>
  <si>
    <t>-1477093665</t>
  </si>
  <si>
    <t>54</t>
  </si>
  <si>
    <t>59224067</t>
  </si>
  <si>
    <t>skruž betonová DN 1000x500 100x50x12cm</t>
  </si>
  <si>
    <t>82761526</t>
  </si>
  <si>
    <t>55</t>
  </si>
  <si>
    <t>59224315</t>
  </si>
  <si>
    <t>deska betonová zákrytová pro kruhové šachty 100/62,5x16,5cm</t>
  </si>
  <si>
    <t>1446749414</t>
  </si>
  <si>
    <t>56</t>
  </si>
  <si>
    <t>59224350</t>
  </si>
  <si>
    <t>dno betonové šachty kanalizační jednolité 100x53x15cm</t>
  </si>
  <si>
    <t>1059659902</t>
  </si>
  <si>
    <t>57</t>
  </si>
  <si>
    <t>59224348</t>
  </si>
  <si>
    <t>těsnění elastomerové pro spojení šachetních dílů DN 1000</t>
  </si>
  <si>
    <t>-134243937</t>
  </si>
  <si>
    <t>58</t>
  </si>
  <si>
    <t>899104112</t>
  </si>
  <si>
    <t>Osazení poklopů šachtových litinových, ocelových nebo železobetonových včetně rámů pro třídu zatížení D400, E600</t>
  </si>
  <si>
    <t>613578053</t>
  </si>
  <si>
    <t>https://podminky.urs.cz/item/CS_URS_2025_01/899104112</t>
  </si>
  <si>
    <t>59</t>
  </si>
  <si>
    <t>28661935</t>
  </si>
  <si>
    <t>poklop šachtový litinový DN 600 pro třídu zatížení D400</t>
  </si>
  <si>
    <t>-236637473</t>
  </si>
  <si>
    <t>60</t>
  </si>
  <si>
    <t>899102211</t>
  </si>
  <si>
    <t>Demontáž poklopů litinových a ocelových včetně rámů, hmotnosti jednotlivě přes 50 do 100 Kg</t>
  </si>
  <si>
    <t>1470017237</t>
  </si>
  <si>
    <t>https://podminky.urs.cz/item/CS_URS_2025_01/899102211</t>
  </si>
  <si>
    <t>Ostatní konstrukce a práce, bourání</t>
  </si>
  <si>
    <t>61</t>
  </si>
  <si>
    <t>979071021</t>
  </si>
  <si>
    <t>Očištění vybouraných dlažebních kostek při překopech inženýrských sítí od spojovacího materiálu, s přemístěním hmot na skládku na vzdálenost do 3 m nebo s naložením na dopravní prostředek drobných, s původním vyplněním spár kamenivem těženým</t>
  </si>
  <si>
    <t>-46222430</t>
  </si>
  <si>
    <t>https://podminky.urs.cz/item/CS_URS_2025_01/979071021</t>
  </si>
  <si>
    <t>997</t>
  </si>
  <si>
    <t>Doprava suti a vybouraných hmot</t>
  </si>
  <si>
    <t>62</t>
  </si>
  <si>
    <t>997013501.R</t>
  </si>
  <si>
    <t>Odvoz suti a vybouraných hmot na skládku nebo meziskládku se složením, na vzdálenost dle dispozic zhotovitele</t>
  </si>
  <si>
    <t>987713053</t>
  </si>
  <si>
    <t>63</t>
  </si>
  <si>
    <t>997013871</t>
  </si>
  <si>
    <t>Poplatek za uložení stavebního odpadu na recyklační skládce (skládkovné) směsného stavebního a demoličního zatříděného do Katalogu odpadů pod kódem 17 09 04</t>
  </si>
  <si>
    <t>-745759410</t>
  </si>
  <si>
    <t>https://podminky.urs.cz/item/CS_URS_2025_01/997013871</t>
  </si>
  <si>
    <t>998</t>
  </si>
  <si>
    <t>Přesun hmot</t>
  </si>
  <si>
    <t>64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</si>
  <si>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</si>
  <si>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</si>
  <si>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-1489141315</t>
  </si>
  <si>
    <t>https://podminky.urs.cz/item/CS_URS_2025_01/998276101</t>
  </si>
  <si>
    <t>PSV</t>
  </si>
  <si>
    <t>Práce a dodávky PSV</t>
  </si>
  <si>
    <t>721</t>
  </si>
  <si>
    <t>Zdravotechnika - vnitřní kanalizace</t>
  </si>
  <si>
    <t>65</t>
  </si>
  <si>
    <t>721241102</t>
  </si>
  <si>
    <t>Lapače střešních splavenin litinové DN 125</t>
  </si>
  <si>
    <t>-250798126</t>
  </si>
  <si>
    <t>https://podminky.urs.cz/item/CS_URS_2025_01/721241102</t>
  </si>
  <si>
    <t>66</t>
  </si>
  <si>
    <t>998721101</t>
  </si>
  <si>
    <t>Přesun hmot pro vnitřní kanalizaci stanovený z hmotnosti přesunovaného materiálu vodorovná dopravní vzdálenost do 50 m základní v objektech výšky do 6 m</t>
  </si>
  <si>
    <t>74390624</t>
  </si>
  <si>
    <t>https://podminky.urs.cz/item/CS_URS_2025_01/998721101</t>
  </si>
  <si>
    <t>764</t>
  </si>
  <si>
    <t>Konstrukce klempířské</t>
  </si>
  <si>
    <t>67</t>
  </si>
  <si>
    <t>764001901.R</t>
  </si>
  <si>
    <t>Přepojení stávajících dešťových svodů na nový lapač splavenin, vč. materiálu</t>
  </si>
  <si>
    <t>-511231547</t>
  </si>
  <si>
    <t>SO 02 - ZRUŠENÍ SEPTIKU</t>
  </si>
  <si>
    <t>-824197535</t>
  </si>
  <si>
    <t>5*5</t>
  </si>
  <si>
    <t>-1374271305</t>
  </si>
  <si>
    <t>2087603475</t>
  </si>
  <si>
    <t>-38730166</t>
  </si>
  <si>
    <t>2127146645</t>
  </si>
  <si>
    <t>P</t>
  </si>
  <si>
    <t>Poznámka k položce:_x000d_
pro zásyp septiku bude použita přebytečná zemina z SO 01</t>
  </si>
  <si>
    <t>"POTRUBÍ" P2*1,3*(1,7-0,15-0,40)</t>
  </si>
  <si>
    <t>"SEPTIK" 4*4*2</t>
  </si>
  <si>
    <t>-879843950</t>
  </si>
  <si>
    <t>-1601979361</t>
  </si>
  <si>
    <t>2,6*2 'Přepočtené koeficientem množství</t>
  </si>
  <si>
    <t>-2008123325</t>
  </si>
  <si>
    <t>p2</t>
  </si>
  <si>
    <t>-849517600</t>
  </si>
  <si>
    <t>564861011</t>
  </si>
  <si>
    <t>Podklad ze štěrkodrti ŠD s rozprostřením a zhutněním plochy jednotlivě do 100 m2, po zhutnění tl. 200 mm</t>
  </si>
  <si>
    <t>154014831</t>
  </si>
  <si>
    <t>https://podminky.urs.cz/item/CS_URS_2025_01/564861011</t>
  </si>
  <si>
    <t>25*2</t>
  </si>
  <si>
    <t>-624067685</t>
  </si>
  <si>
    <t>-536387591</t>
  </si>
  <si>
    <t>Poznámka k položce:_x000d_
ztratné</t>
  </si>
  <si>
    <t>837312003.R</t>
  </si>
  <si>
    <t>Přepojení potrubí DN 200 na stávající potrubí, vč. materiálu a utěsnění</t>
  </si>
  <si>
    <t>235205517</t>
  </si>
  <si>
    <t>-1043148807</t>
  </si>
  <si>
    <t>-1552510141</t>
  </si>
  <si>
    <t>5*1,015 'Přepočtené koeficientem množství</t>
  </si>
  <si>
    <t>890251851.R</t>
  </si>
  <si>
    <t>Bourání šachet a jímek strojně velikosti obestavěného prostoru přes 5 m3 z prostého betonu</t>
  </si>
  <si>
    <t>1158482272</t>
  </si>
  <si>
    <t>4*4*2</t>
  </si>
  <si>
    <t>1616798064</t>
  </si>
  <si>
    <t>-1116872898</t>
  </si>
  <si>
    <t>-640795502</t>
  </si>
  <si>
    <t>-131518687</t>
  </si>
  <si>
    <t>909140268</t>
  </si>
  <si>
    <t>VRN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</si>
  <si>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</si>
  <si>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</si>
  <si>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</si>
  <si>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</si>
  <si>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</si>
  <si>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Vedlejší rozpočtové náklady</t>
  </si>
  <si>
    <t>VRN1</t>
  </si>
  <si>
    <t>Průzkumné, geodetické a projektové práce</t>
  </si>
  <si>
    <t>012002000</t>
  </si>
  <si>
    <t>Geodetické práce</t>
  </si>
  <si>
    <t>1024</t>
  </si>
  <si>
    <t>324543313</t>
  </si>
  <si>
    <t>https://podminky.urs.cz/item/CS_URS_2025_01/012002000</t>
  </si>
  <si>
    <t>Poznámka k položce:_x000d_
Provedení vytyčení obvodu staveniště a pevných vytyčovacích bodů geodetické měření tzv. kritických míst, - geodetické sledování během stavby.</t>
  </si>
  <si>
    <t>012164000</t>
  </si>
  <si>
    <t>Vytyčení a zaměření inženýrských sítí</t>
  </si>
  <si>
    <t>soub</t>
  </si>
  <si>
    <t>1362752257</t>
  </si>
  <si>
    <t>https://podminky.urs.cz/item/CS_URS_2025_01/012164000</t>
  </si>
  <si>
    <t>Poznámka k položce:_x000d_
Zajištění vytýčení stávajících inženýrských sítí (včetně úhrady za vytýčení), odpovědnost za jejich neporušení během výstavby a zpětné předání jejich správcům._x000d_
Zahrnuje i případné ručně kopané sondy za účelem zjištění skutečné hloubky uložení IS, vytyčení obvodu staveniště a pevných vytyčovacích bodů geodetické měření tzv. kritických míst, - geodetické sledování během stavby.</t>
  </si>
  <si>
    <t>012303000</t>
  </si>
  <si>
    <t>Geodetické práce po výstavbě</t>
  </si>
  <si>
    <t>797910201</t>
  </si>
  <si>
    <t>https://podminky.urs.cz/item/CS_URS_2025_01/012303000</t>
  </si>
  <si>
    <t>Poznámka k položce:_x000d_
náklady na zajištění geodet. zaměření skutečného provedení stavby - MICROSTATION</t>
  </si>
  <si>
    <t>013002000</t>
  </si>
  <si>
    <t>Projektové práce</t>
  </si>
  <si>
    <t>-1943878977</t>
  </si>
  <si>
    <t>https://podminky.urs.cz/item/CS_URS_2025_01/013002000</t>
  </si>
  <si>
    <t xml:space="preserve">Poznámka k položce:_x000d_
Dokumentace skutečného provedení stavby (dále jen „DSPS“) bude vypracována v souladu a náležitostech dle Vyhlášky č. 499/2006 Sb. o dokumentaci staveb, dle zadávacích podmínek a dle platných TKP a ČSN. Podkladem pro vypracování DSPS bude RDS a DSP, geodetické zaměření provedených prací, případně další požadavky objednatele. DSPS bude předána objednateli  v tištěné podobě a v elektronické podobě (na CD). Při vypracování projektové dokumentace DSPS musí zhotovitel respektovat parametry vymezené předchozím stupněm projektové dokumentace. _x000d_
</t>
  </si>
  <si>
    <t>VRN3</t>
  </si>
  <si>
    <t>Zařízení staveniště</t>
  </si>
  <si>
    <t>032002000</t>
  </si>
  <si>
    <t>Vybavení staveniště</t>
  </si>
  <si>
    <t>-1755771007</t>
  </si>
  <si>
    <t>https://podminky.urs.cz/item/CS_URS_2025_01/032002000</t>
  </si>
  <si>
    <t xml:space="preserve">Poznámka k položce:_x000d_
Náklady spojené s případným zřízením přípojek energií k objektům zařízení staveniště, vybudování měřících odběrných míst a zřízení příp. příprava území pro objekty zařízení staveniště a vlastní vybudování objektů zařízení staveniště_x000d_
</t>
  </si>
  <si>
    <t>034002000</t>
  </si>
  <si>
    <t>Zabezpečení staveniště</t>
  </si>
  <si>
    <t>1840640279</t>
  </si>
  <si>
    <t>https://podminky.urs.cz/item/CS_URS_2025_01/034002000</t>
  </si>
  <si>
    <t xml:space="preserve">Poznámka k položce:_x000d_
Náklady na vybavení objektů zařízení staveniště, náklady na energie spotřebované dodavatelem v rámci provozu zařízení staveniště, náklady na potřebný úklid v prostorách zařízení staveniště, náklady na nutnou údržbu a opravy na objektech zařízení staveniště._x000d_
</t>
  </si>
  <si>
    <t>039002000</t>
  </si>
  <si>
    <t>Zrušení zařízení staveniště</t>
  </si>
  <si>
    <t>-20562745</t>
  </si>
  <si>
    <t>https://podminky.urs.cz/item/CS_URS_2025_01/039002000</t>
  </si>
  <si>
    <t xml:space="preserve">Poznámka k položce:_x000d_
Náklady na odstranění objektů zařízení staveniště vč. přípojek a jejich odvoz. Náklady na úpravu povrchů po odstranění zařízení staveniště a úklid ploch, na kterých bylo zařízení staveniště provozováno_x000d_
</t>
  </si>
  <si>
    <t>VRN4</t>
  </si>
  <si>
    <t>Inženýrská činnost</t>
  </si>
  <si>
    <t>042503000</t>
  </si>
  <si>
    <t>Inženýrská činnost posudky plán BOZP na staveništi</t>
  </si>
  <si>
    <t>1248540799</t>
  </si>
  <si>
    <t>https://podminky.urs.cz/item/CS_URS_2025_01/042503000</t>
  </si>
  <si>
    <t xml:space="preserve">Poznámka k položce:_x000d_
Prvky BOZP (mobilní oplocení, osvětlení, výstražné značení, přechody a přejezdy výkopů vč. oplocení, zábradlí, atd) vč. jejich dodávky, montáže, údržby a demontáže, resp. likvidace. </t>
  </si>
  <si>
    <t>043114000</t>
  </si>
  <si>
    <t>Zkoušky tlakové</t>
  </si>
  <si>
    <t>-553749535</t>
  </si>
  <si>
    <t>https://podminky.urs.cz/item/CS_URS_2025_01/043114000</t>
  </si>
  <si>
    <t>"kanalizace" 1</t>
  </si>
  <si>
    <t>043154000</t>
  </si>
  <si>
    <t>Zkoušky hutnicí</t>
  </si>
  <si>
    <t>1421042473</t>
  </si>
  <si>
    <t>https://podminky.urs.cz/item/CS_URS_2025_01/043154000</t>
  </si>
  <si>
    <t>VRN9</t>
  </si>
  <si>
    <t>Ostatní náklady</t>
  </si>
  <si>
    <t>091002000</t>
  </si>
  <si>
    <t>Hlavní tituly průvodních činností a nákladů ostatní náklady související s objektem</t>
  </si>
  <si>
    <t>308233735</t>
  </si>
  <si>
    <t>https://podminky.urs.cz/item/CS_URS_2025_01/091002000</t>
  </si>
  <si>
    <t>-odvodnění staveniště po dobu stavby</t>
  </si>
  <si>
    <t>-zabezpečení stavby dle plánu BOZP</t>
  </si>
  <si>
    <t>"komplet"1</t>
  </si>
  <si>
    <t>SEZNAM FIGUR</t>
  </si>
  <si>
    <t>Výměra</t>
  </si>
  <si>
    <t>Použití figury:</t>
  </si>
  <si>
    <t>Hloubení zapažených rýh š do 2000 mm v hornině třídy těžitelnosti II skupiny 4 objem do 500 m3</t>
  </si>
  <si>
    <t>Zřízení příložného pažení a rozepření stěn rýh hl do 2 m</t>
  </si>
  <si>
    <t>Vodorovné přemístění přes 9 000 do 10000 m výkopku/sypaniny z horniny třídy těžitelnosti II skupiny 4 a 5</t>
  </si>
  <si>
    <t>Zásyp jam, šachet rýh nebo kolem objektů sypaninou se zhutněním</t>
  </si>
  <si>
    <t>Obsypání potrubí strojně sypaninou bez prohození, uloženou do 3 m</t>
  </si>
  <si>
    <t>Monitoring stoky jakékoli výšky na nové kanalizaci</t>
  </si>
  <si>
    <t>Lože pod potrubí otevřený výkop z kameniva drobného těženého</t>
  </si>
  <si>
    <t>Montáž kanalizačního potrubí hladkého plnostěnného SN 12 z polypropylenu DN 150</t>
  </si>
  <si>
    <t>Montáž kanalizačního potrubí hladkého plnostěnného SN 12 z polypropylenu DN 200</t>
  </si>
  <si>
    <t>Montáž kanalizačního potrubí hladkého plnostěnného SN 12 z polypropylenu DN 250</t>
  </si>
  <si>
    <t>Montáž kanalizačního potrubí hladkého plnostěnného SN 12 z polypropylenu DN 300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</si>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</sst>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061" TargetMode="External" /><Relationship Id="rId2" Type="http://schemas.openxmlformats.org/officeDocument/2006/relationships/hyperlink" Target="https://podminky.urs.cz/item/CS_URS_2025_01/132354204" TargetMode="External" /><Relationship Id="rId3" Type="http://schemas.openxmlformats.org/officeDocument/2006/relationships/hyperlink" Target="https://podminky.urs.cz/item/CS_URS_2025_01/151101101" TargetMode="External" /><Relationship Id="rId4" Type="http://schemas.openxmlformats.org/officeDocument/2006/relationships/hyperlink" Target="https://podminky.urs.cz/item/CS_URS_2025_01/151101111" TargetMode="External" /><Relationship Id="rId5" Type="http://schemas.openxmlformats.org/officeDocument/2006/relationships/hyperlink" Target="https://podminky.urs.cz/item/CS_URS_2025_01/171251201" TargetMode="External" /><Relationship Id="rId6" Type="http://schemas.openxmlformats.org/officeDocument/2006/relationships/hyperlink" Target="https://podminky.urs.cz/item/CS_URS_2025_01/171201231" TargetMode="External" /><Relationship Id="rId7" Type="http://schemas.openxmlformats.org/officeDocument/2006/relationships/hyperlink" Target="https://podminky.urs.cz/item/CS_URS_2025_01/174151101" TargetMode="External" /><Relationship Id="rId8" Type="http://schemas.openxmlformats.org/officeDocument/2006/relationships/hyperlink" Target="https://podminky.urs.cz/item/CS_URS_2025_01/175151101" TargetMode="External" /><Relationship Id="rId9" Type="http://schemas.openxmlformats.org/officeDocument/2006/relationships/hyperlink" Target="https://podminky.urs.cz/item/CS_URS_2025_01/359901211" TargetMode="External" /><Relationship Id="rId10" Type="http://schemas.openxmlformats.org/officeDocument/2006/relationships/hyperlink" Target="https://podminky.urs.cz/item/CS_URS_2025_01/451572111" TargetMode="External" /><Relationship Id="rId11" Type="http://schemas.openxmlformats.org/officeDocument/2006/relationships/hyperlink" Target="https://podminky.urs.cz/item/CS_URS_2025_01/564861111" TargetMode="External" /><Relationship Id="rId12" Type="http://schemas.openxmlformats.org/officeDocument/2006/relationships/hyperlink" Target="https://podminky.urs.cz/item/CS_URS_2025_01/591211111" TargetMode="External" /><Relationship Id="rId13" Type="http://schemas.openxmlformats.org/officeDocument/2006/relationships/hyperlink" Target="https://podminky.urs.cz/item/CS_URS_2025_01/830361811" TargetMode="External" /><Relationship Id="rId14" Type="http://schemas.openxmlformats.org/officeDocument/2006/relationships/hyperlink" Target="https://podminky.urs.cz/item/CS_URS_2025_01/871310320" TargetMode="External" /><Relationship Id="rId15" Type="http://schemas.openxmlformats.org/officeDocument/2006/relationships/hyperlink" Target="https://podminky.urs.cz/item/CS_URS_2025_01/871350320" TargetMode="External" /><Relationship Id="rId16" Type="http://schemas.openxmlformats.org/officeDocument/2006/relationships/hyperlink" Target="https://podminky.urs.cz/item/CS_URS_2025_01/871360320" TargetMode="External" /><Relationship Id="rId17" Type="http://schemas.openxmlformats.org/officeDocument/2006/relationships/hyperlink" Target="https://podminky.urs.cz/item/CS_URS_2025_01/871370320" TargetMode="External" /><Relationship Id="rId18" Type="http://schemas.openxmlformats.org/officeDocument/2006/relationships/hyperlink" Target="https://podminky.urs.cz/item/CS_URS_2025_01/877310310" TargetMode="External" /><Relationship Id="rId19" Type="http://schemas.openxmlformats.org/officeDocument/2006/relationships/hyperlink" Target="https://podminky.urs.cz/item/CS_URS_2025_01/877310320" TargetMode="External" /><Relationship Id="rId20" Type="http://schemas.openxmlformats.org/officeDocument/2006/relationships/hyperlink" Target="https://podminky.urs.cz/item/CS_URS_2025_01/877310330" TargetMode="External" /><Relationship Id="rId21" Type="http://schemas.openxmlformats.org/officeDocument/2006/relationships/hyperlink" Target="https://podminky.urs.cz/item/CS_URS_2025_01/877360330" TargetMode="External" /><Relationship Id="rId22" Type="http://schemas.openxmlformats.org/officeDocument/2006/relationships/hyperlink" Target="https://podminky.urs.cz/item/CS_URS_2025_01/877370310" TargetMode="External" /><Relationship Id="rId23" Type="http://schemas.openxmlformats.org/officeDocument/2006/relationships/hyperlink" Target="https://podminky.urs.cz/item/CS_URS_2025_01/877370320" TargetMode="External" /><Relationship Id="rId24" Type="http://schemas.openxmlformats.org/officeDocument/2006/relationships/hyperlink" Target="https://podminky.urs.cz/item/CS_URS_2025_01/890411851" TargetMode="External" /><Relationship Id="rId25" Type="http://schemas.openxmlformats.org/officeDocument/2006/relationships/hyperlink" Target="https://podminky.urs.cz/item/CS_URS_2025_01/891319961" TargetMode="External" /><Relationship Id="rId26" Type="http://schemas.openxmlformats.org/officeDocument/2006/relationships/hyperlink" Target="https://podminky.urs.cz/item/CS_URS_2025_01/891359961" TargetMode="External" /><Relationship Id="rId27" Type="http://schemas.openxmlformats.org/officeDocument/2006/relationships/hyperlink" Target="https://podminky.urs.cz/item/CS_URS_2025_01/891379961" TargetMode="External" /><Relationship Id="rId28" Type="http://schemas.openxmlformats.org/officeDocument/2006/relationships/hyperlink" Target="https://podminky.urs.cz/item/CS_URS_2025_01/894411121" TargetMode="External" /><Relationship Id="rId29" Type="http://schemas.openxmlformats.org/officeDocument/2006/relationships/hyperlink" Target="https://podminky.urs.cz/item/CS_URS_2025_01/899104112" TargetMode="External" /><Relationship Id="rId30" Type="http://schemas.openxmlformats.org/officeDocument/2006/relationships/hyperlink" Target="https://podminky.urs.cz/item/CS_URS_2025_01/899102211" TargetMode="External" /><Relationship Id="rId31" Type="http://schemas.openxmlformats.org/officeDocument/2006/relationships/hyperlink" Target="https://podminky.urs.cz/item/CS_URS_2025_01/979071021" TargetMode="External" /><Relationship Id="rId32" Type="http://schemas.openxmlformats.org/officeDocument/2006/relationships/hyperlink" Target="https://podminky.urs.cz/item/CS_URS_2025_01/997013871" TargetMode="External" /><Relationship Id="rId33" Type="http://schemas.openxmlformats.org/officeDocument/2006/relationships/hyperlink" Target="https://podminky.urs.cz/item/CS_URS_2025_01/998276101" TargetMode="External" /><Relationship Id="rId34" Type="http://schemas.openxmlformats.org/officeDocument/2006/relationships/hyperlink" Target="https://podminky.urs.cz/item/CS_URS_2025_01/721241102" TargetMode="External" /><Relationship Id="rId35" Type="http://schemas.openxmlformats.org/officeDocument/2006/relationships/hyperlink" Target="https://podminky.urs.cz/item/CS_URS_2025_01/998721101" TargetMode="External" /><Relationship Id="rId3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061" TargetMode="External" /><Relationship Id="rId2" Type="http://schemas.openxmlformats.org/officeDocument/2006/relationships/hyperlink" Target="https://podminky.urs.cz/item/CS_URS_2025_01/132354204" TargetMode="External" /><Relationship Id="rId3" Type="http://schemas.openxmlformats.org/officeDocument/2006/relationships/hyperlink" Target="https://podminky.urs.cz/item/CS_URS_2025_01/151101101" TargetMode="External" /><Relationship Id="rId4" Type="http://schemas.openxmlformats.org/officeDocument/2006/relationships/hyperlink" Target="https://podminky.urs.cz/item/CS_URS_2025_01/151101111" TargetMode="External" /><Relationship Id="rId5" Type="http://schemas.openxmlformats.org/officeDocument/2006/relationships/hyperlink" Target="https://podminky.urs.cz/item/CS_URS_2025_01/174151101" TargetMode="External" /><Relationship Id="rId6" Type="http://schemas.openxmlformats.org/officeDocument/2006/relationships/hyperlink" Target="https://podminky.urs.cz/item/CS_URS_2025_01/175151101" TargetMode="External" /><Relationship Id="rId7" Type="http://schemas.openxmlformats.org/officeDocument/2006/relationships/hyperlink" Target="https://podminky.urs.cz/item/CS_URS_2025_01/359901211" TargetMode="External" /><Relationship Id="rId8" Type="http://schemas.openxmlformats.org/officeDocument/2006/relationships/hyperlink" Target="https://podminky.urs.cz/item/CS_URS_2025_01/451572111" TargetMode="External" /><Relationship Id="rId9" Type="http://schemas.openxmlformats.org/officeDocument/2006/relationships/hyperlink" Target="https://podminky.urs.cz/item/CS_URS_2025_01/564861011" TargetMode="External" /><Relationship Id="rId10" Type="http://schemas.openxmlformats.org/officeDocument/2006/relationships/hyperlink" Target="https://podminky.urs.cz/item/CS_URS_2025_01/591211111" TargetMode="External" /><Relationship Id="rId11" Type="http://schemas.openxmlformats.org/officeDocument/2006/relationships/hyperlink" Target="https://podminky.urs.cz/item/CS_URS_2025_01/871350320" TargetMode="External" /><Relationship Id="rId12" Type="http://schemas.openxmlformats.org/officeDocument/2006/relationships/hyperlink" Target="https://podminky.urs.cz/item/CS_URS_2025_01/899102211" TargetMode="External" /><Relationship Id="rId13" Type="http://schemas.openxmlformats.org/officeDocument/2006/relationships/hyperlink" Target="https://podminky.urs.cz/item/CS_URS_2025_01/979071021" TargetMode="External" /><Relationship Id="rId14" Type="http://schemas.openxmlformats.org/officeDocument/2006/relationships/hyperlink" Target="https://podminky.urs.cz/item/CS_URS_2025_01/997013871" TargetMode="External" /><Relationship Id="rId15" Type="http://schemas.openxmlformats.org/officeDocument/2006/relationships/hyperlink" Target="https://podminky.urs.cz/item/CS_URS_2025_01/998276101" TargetMode="External" /><Relationship Id="rId1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002000" TargetMode="External" /><Relationship Id="rId2" Type="http://schemas.openxmlformats.org/officeDocument/2006/relationships/hyperlink" Target="https://podminky.urs.cz/item/CS_URS_2025_01/012164000" TargetMode="External" /><Relationship Id="rId3" Type="http://schemas.openxmlformats.org/officeDocument/2006/relationships/hyperlink" Target="https://podminky.urs.cz/item/CS_URS_2025_01/012303000" TargetMode="External" /><Relationship Id="rId4" Type="http://schemas.openxmlformats.org/officeDocument/2006/relationships/hyperlink" Target="https://podminky.urs.cz/item/CS_URS_2025_01/013002000" TargetMode="External" /><Relationship Id="rId5" Type="http://schemas.openxmlformats.org/officeDocument/2006/relationships/hyperlink" Target="https://podminky.urs.cz/item/CS_URS_2025_01/032002000" TargetMode="External" /><Relationship Id="rId6" Type="http://schemas.openxmlformats.org/officeDocument/2006/relationships/hyperlink" Target="https://podminky.urs.cz/item/CS_URS_2025_01/034002000" TargetMode="External" /><Relationship Id="rId7" Type="http://schemas.openxmlformats.org/officeDocument/2006/relationships/hyperlink" Target="https://podminky.urs.cz/item/CS_URS_2025_01/039002000" TargetMode="External" /><Relationship Id="rId8" Type="http://schemas.openxmlformats.org/officeDocument/2006/relationships/hyperlink" Target="https://podminky.urs.cz/item/CS_URS_2025_01/042503000" TargetMode="External" /><Relationship Id="rId9" Type="http://schemas.openxmlformats.org/officeDocument/2006/relationships/hyperlink" Target="https://podminky.urs.cz/item/CS_URS_2025_01/043114000" TargetMode="External" /><Relationship Id="rId10" Type="http://schemas.openxmlformats.org/officeDocument/2006/relationships/hyperlink" Target="https://podminky.urs.cz/item/CS_URS_2025_01/043154000" TargetMode="External" /><Relationship Id="rId11" Type="http://schemas.openxmlformats.org/officeDocument/2006/relationships/hyperlink" Target="https://podminky.urs.cz/item/CS_URS_2025_01/091002000" TargetMode="External" /><Relationship Id="rId1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34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36</v>
      </c>
      <c r="AO17" s="24"/>
      <c r="AP17" s="24"/>
      <c r="AQ17" s="24"/>
      <c r="AR17" s="22"/>
      <c r="BE17" s="33"/>
      <c r="BS17" s="19" t="s">
        <v>37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38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39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41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42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43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44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45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46</v>
      </c>
      <c r="E29" s="49"/>
      <c r="F29" s="34" t="s">
        <v>47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48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49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50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51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52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53</v>
      </c>
      <c r="U35" s="56"/>
      <c r="V35" s="56"/>
      <c r="W35" s="56"/>
      <c r="X35" s="58" t="s">
        <v>54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55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2025-000049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OPRAVA KANALIZACE V AREÁLU ZOO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19. 5. 2025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Jihlava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PROfi Jihlava spol. s r.o.</v>
      </c>
      <c r="AN49" s="66"/>
      <c r="AO49" s="66"/>
      <c r="AP49" s="66"/>
      <c r="AQ49" s="42"/>
      <c r="AR49" s="46"/>
      <c r="AS49" s="76" t="s">
        <v>56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38</v>
      </c>
      <c r="AJ50" s="42"/>
      <c r="AK50" s="42"/>
      <c r="AL50" s="42"/>
      <c r="AM50" s="75" t="str">
        <f>IF(E20="","",E20)</f>
        <v>Zbytovská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57</v>
      </c>
      <c r="D52" s="89"/>
      <c r="E52" s="89"/>
      <c r="F52" s="89"/>
      <c r="G52" s="89"/>
      <c r="H52" s="90"/>
      <c r="I52" s="91" t="s">
        <v>58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59</v>
      </c>
      <c r="AH52" s="89"/>
      <c r="AI52" s="89"/>
      <c r="AJ52" s="89"/>
      <c r="AK52" s="89"/>
      <c r="AL52" s="89"/>
      <c r="AM52" s="89"/>
      <c r="AN52" s="91" t="s">
        <v>60</v>
      </c>
      <c r="AO52" s="89"/>
      <c r="AP52" s="89"/>
      <c r="AQ52" s="93" t="s">
        <v>61</v>
      </c>
      <c r="AR52" s="46"/>
      <c r="AS52" s="94" t="s">
        <v>62</v>
      </c>
      <c r="AT52" s="95" t="s">
        <v>63</v>
      </c>
      <c r="AU52" s="95" t="s">
        <v>64</v>
      </c>
      <c r="AV52" s="95" t="s">
        <v>65</v>
      </c>
      <c r="AW52" s="95" t="s">
        <v>66</v>
      </c>
      <c r="AX52" s="95" t="s">
        <v>67</v>
      </c>
      <c r="AY52" s="95" t="s">
        <v>68</v>
      </c>
      <c r="AZ52" s="95" t="s">
        <v>69</v>
      </c>
      <c r="BA52" s="95" t="s">
        <v>70</v>
      </c>
      <c r="BB52" s="95" t="s">
        <v>71</v>
      </c>
      <c r="BC52" s="95" t="s">
        <v>72</v>
      </c>
      <c r="BD52" s="96" t="s">
        <v>73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74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ROUND(SUM(AG55:AG57),2)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ROUND(SUM(AS55:AS57),2)</f>
        <v>0</v>
      </c>
      <c r="AT54" s="108">
        <f>ROUND(SUM(AV54:AW54),2)</f>
        <v>0</v>
      </c>
      <c r="AU54" s="109">
        <f>ROUND(SUM(AU55:AU57),5)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ROUND(SUM(AZ55:AZ57),2)</f>
        <v>0</v>
      </c>
      <c r="BA54" s="108">
        <f>ROUND(SUM(BA55:BA57),2)</f>
        <v>0</v>
      </c>
      <c r="BB54" s="108">
        <f>ROUND(SUM(BB55:BB57),2)</f>
        <v>0</v>
      </c>
      <c r="BC54" s="108">
        <f>ROUND(SUM(BC55:BC57),2)</f>
        <v>0</v>
      </c>
      <c r="BD54" s="110">
        <f>ROUND(SUM(BD55:BD57),2)</f>
        <v>0</v>
      </c>
      <c r="BE54" s="6"/>
      <c r="BS54" s="111" t="s">
        <v>75</v>
      </c>
      <c r="BT54" s="111" t="s">
        <v>76</v>
      </c>
      <c r="BU54" s="112" t="s">
        <v>77</v>
      </c>
      <c r="BV54" s="111" t="s">
        <v>78</v>
      </c>
      <c r="BW54" s="111" t="s">
        <v>5</v>
      </c>
      <c r="BX54" s="111" t="s">
        <v>79</v>
      </c>
      <c r="CL54" s="111" t="s">
        <v>19</v>
      </c>
    </row>
    <row r="55" s="7" customFormat="1" ht="16.5" customHeight="1">
      <c r="A55" s="113" t="s">
        <v>80</v>
      </c>
      <c r="B55" s="114"/>
      <c r="C55" s="115"/>
      <c r="D55" s="116" t="s">
        <v>81</v>
      </c>
      <c r="E55" s="116"/>
      <c r="F55" s="116"/>
      <c r="G55" s="116"/>
      <c r="H55" s="116"/>
      <c r="I55" s="117"/>
      <c r="J55" s="116" t="s">
        <v>82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01 - OPRAVA KANALIZACE'!J30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83</v>
      </c>
      <c r="AR55" s="120"/>
      <c r="AS55" s="121">
        <v>0</v>
      </c>
      <c r="AT55" s="122">
        <f>ROUND(SUM(AV55:AW55),2)</f>
        <v>0</v>
      </c>
      <c r="AU55" s="123">
        <f>'SO 01 - OPRAVA KANALIZACE'!P91</f>
        <v>0</v>
      </c>
      <c r="AV55" s="122">
        <f>'SO 01 - OPRAVA KANALIZACE'!J33</f>
        <v>0</v>
      </c>
      <c r="AW55" s="122">
        <f>'SO 01 - OPRAVA KANALIZACE'!J34</f>
        <v>0</v>
      </c>
      <c r="AX55" s="122">
        <f>'SO 01 - OPRAVA KANALIZACE'!J35</f>
        <v>0</v>
      </c>
      <c r="AY55" s="122">
        <f>'SO 01 - OPRAVA KANALIZACE'!J36</f>
        <v>0</v>
      </c>
      <c r="AZ55" s="122">
        <f>'SO 01 - OPRAVA KANALIZACE'!F33</f>
        <v>0</v>
      </c>
      <c r="BA55" s="122">
        <f>'SO 01 - OPRAVA KANALIZACE'!F34</f>
        <v>0</v>
      </c>
      <c r="BB55" s="122">
        <f>'SO 01 - OPRAVA KANALIZACE'!F35</f>
        <v>0</v>
      </c>
      <c r="BC55" s="122">
        <f>'SO 01 - OPRAVA KANALIZACE'!F36</f>
        <v>0</v>
      </c>
      <c r="BD55" s="124">
        <f>'SO 01 - OPRAVA KANALIZACE'!F37</f>
        <v>0</v>
      </c>
      <c r="BE55" s="7"/>
      <c r="BT55" s="125" t="s">
        <v>84</v>
      </c>
      <c r="BV55" s="125" t="s">
        <v>78</v>
      </c>
      <c r="BW55" s="125" t="s">
        <v>85</v>
      </c>
      <c r="BX55" s="125" t="s">
        <v>5</v>
      </c>
      <c r="CL55" s="125" t="s">
        <v>19</v>
      </c>
      <c r="CM55" s="125" t="s">
        <v>86</v>
      </c>
    </row>
    <row r="56" s="7" customFormat="1" ht="16.5" customHeight="1">
      <c r="A56" s="113" t="s">
        <v>80</v>
      </c>
      <c r="B56" s="114"/>
      <c r="C56" s="115"/>
      <c r="D56" s="116" t="s">
        <v>87</v>
      </c>
      <c r="E56" s="116"/>
      <c r="F56" s="116"/>
      <c r="G56" s="116"/>
      <c r="H56" s="116"/>
      <c r="I56" s="117"/>
      <c r="J56" s="116" t="s">
        <v>88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02 - ZRUŠENÍ SEPTIKU'!J30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83</v>
      </c>
      <c r="AR56" s="120"/>
      <c r="AS56" s="121">
        <v>0</v>
      </c>
      <c r="AT56" s="122">
        <f>ROUND(SUM(AV56:AW56),2)</f>
        <v>0</v>
      </c>
      <c r="AU56" s="123">
        <f>'SO 02 - ZRUŠENÍ SEPTIKU'!P88</f>
        <v>0</v>
      </c>
      <c r="AV56" s="122">
        <f>'SO 02 - ZRUŠENÍ SEPTIKU'!J33</f>
        <v>0</v>
      </c>
      <c r="AW56" s="122">
        <f>'SO 02 - ZRUŠENÍ SEPTIKU'!J34</f>
        <v>0</v>
      </c>
      <c r="AX56" s="122">
        <f>'SO 02 - ZRUŠENÍ SEPTIKU'!J35</f>
        <v>0</v>
      </c>
      <c r="AY56" s="122">
        <f>'SO 02 - ZRUŠENÍ SEPTIKU'!J36</f>
        <v>0</v>
      </c>
      <c r="AZ56" s="122">
        <f>'SO 02 - ZRUŠENÍ SEPTIKU'!F33</f>
        <v>0</v>
      </c>
      <c r="BA56" s="122">
        <f>'SO 02 - ZRUŠENÍ SEPTIKU'!F34</f>
        <v>0</v>
      </c>
      <c r="BB56" s="122">
        <f>'SO 02 - ZRUŠENÍ SEPTIKU'!F35</f>
        <v>0</v>
      </c>
      <c r="BC56" s="122">
        <f>'SO 02 - ZRUŠENÍ SEPTIKU'!F36</f>
        <v>0</v>
      </c>
      <c r="BD56" s="124">
        <f>'SO 02 - ZRUŠENÍ SEPTIKU'!F37</f>
        <v>0</v>
      </c>
      <c r="BE56" s="7"/>
      <c r="BT56" s="125" t="s">
        <v>84</v>
      </c>
      <c r="BV56" s="125" t="s">
        <v>78</v>
      </c>
      <c r="BW56" s="125" t="s">
        <v>89</v>
      </c>
      <c r="BX56" s="125" t="s">
        <v>5</v>
      </c>
      <c r="CL56" s="125" t="s">
        <v>19</v>
      </c>
      <c r="CM56" s="125" t="s">
        <v>86</v>
      </c>
    </row>
    <row r="57" s="7" customFormat="1" ht="16.5" customHeight="1">
      <c r="A57" s="113" t="s">
        <v>80</v>
      </c>
      <c r="B57" s="114"/>
      <c r="C57" s="115"/>
      <c r="D57" s="116" t="s">
        <v>90</v>
      </c>
      <c r="E57" s="116"/>
      <c r="F57" s="116"/>
      <c r="G57" s="116"/>
      <c r="H57" s="116"/>
      <c r="I57" s="117"/>
      <c r="J57" s="116" t="s">
        <v>91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'VRN - VEDLEJŠÍ ROZPOČTOVÉ...'!J30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83</v>
      </c>
      <c r="AR57" s="120"/>
      <c r="AS57" s="126">
        <v>0</v>
      </c>
      <c r="AT57" s="127">
        <f>ROUND(SUM(AV57:AW57),2)</f>
        <v>0</v>
      </c>
      <c r="AU57" s="128">
        <f>'VRN - VEDLEJŠÍ ROZPOČTOVÉ...'!P84</f>
        <v>0</v>
      </c>
      <c r="AV57" s="127">
        <f>'VRN - VEDLEJŠÍ ROZPOČTOVÉ...'!J33</f>
        <v>0</v>
      </c>
      <c r="AW57" s="127">
        <f>'VRN - VEDLEJŠÍ ROZPOČTOVÉ...'!J34</f>
        <v>0</v>
      </c>
      <c r="AX57" s="127">
        <f>'VRN - VEDLEJŠÍ ROZPOČTOVÉ...'!J35</f>
        <v>0</v>
      </c>
      <c r="AY57" s="127">
        <f>'VRN - VEDLEJŠÍ ROZPOČTOVÉ...'!J36</f>
        <v>0</v>
      </c>
      <c r="AZ57" s="127">
        <f>'VRN - VEDLEJŠÍ ROZPOČTOVÉ...'!F33</f>
        <v>0</v>
      </c>
      <c r="BA57" s="127">
        <f>'VRN - VEDLEJŠÍ ROZPOČTOVÉ...'!F34</f>
        <v>0</v>
      </c>
      <c r="BB57" s="127">
        <f>'VRN - VEDLEJŠÍ ROZPOČTOVÉ...'!F35</f>
        <v>0</v>
      </c>
      <c r="BC57" s="127">
        <f>'VRN - VEDLEJŠÍ ROZPOČTOVÉ...'!F36</f>
        <v>0</v>
      </c>
      <c r="BD57" s="129">
        <f>'VRN - VEDLEJŠÍ ROZPOČTOVÉ...'!F37</f>
        <v>0</v>
      </c>
      <c r="BE57" s="7"/>
      <c r="BT57" s="125" t="s">
        <v>84</v>
      </c>
      <c r="BV57" s="125" t="s">
        <v>78</v>
      </c>
      <c r="BW57" s="125" t="s">
        <v>92</v>
      </c>
      <c r="BX57" s="125" t="s">
        <v>5</v>
      </c>
      <c r="CL57" s="125" t="s">
        <v>19</v>
      </c>
      <c r="CM57" s="125" t="s">
        <v>86</v>
      </c>
    </row>
    <row r="58" s="2" customFormat="1" ht="30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="2" customFormat="1" ht="6.96" customHeight="1">
      <c r="A59" s="40"/>
      <c r="B59" s="61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</sheetData>
  <sheetProtection sheet="1" formatColumns="0" formatRows="0" objects="1" scenarios="1" spinCount="100000" saltValue="xkklVuTwm1SHhgqQQtSVXj3YU7r0xb1p4lIJmKq06j+7XtXDTYAP6/02iwwZUMaH9jG3xyqBwaWpNaANJBtRfg==" hashValue="zY21H4vXUqmy8BSL6B9D8yPaQJqDP8vUbGmhST1vXlJoeu9lkj03aD6GUa225MaGXDAROSIK26Z3W8ZTB7iltg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 01 - OPRAVA KANALIZACE'!C2" display="/"/>
    <hyperlink ref="A56" location="'SO 02 - ZRUŠENÍ SEPTIKU'!C2" display="/"/>
    <hyperlink ref="A57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  <c r="AZ2" s="130" t="s">
        <v>93</v>
      </c>
      <c r="BA2" s="130" t="s">
        <v>94</v>
      </c>
      <c r="BB2" s="130" t="s">
        <v>95</v>
      </c>
      <c r="BC2" s="130" t="s">
        <v>96</v>
      </c>
      <c r="BD2" s="130" t="s">
        <v>97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86</v>
      </c>
      <c r="AZ3" s="130" t="s">
        <v>98</v>
      </c>
      <c r="BA3" s="130" t="s">
        <v>99</v>
      </c>
      <c r="BB3" s="130" t="s">
        <v>95</v>
      </c>
      <c r="BC3" s="130" t="s">
        <v>97</v>
      </c>
      <c r="BD3" s="130" t="s">
        <v>97</v>
      </c>
    </row>
    <row r="4" s="1" customFormat="1" ht="24.96" customHeight="1">
      <c r="B4" s="22"/>
      <c r="D4" s="133" t="s">
        <v>100</v>
      </c>
      <c r="L4" s="22"/>
      <c r="M4" s="134" t="s">
        <v>10</v>
      </c>
      <c r="AT4" s="19" t="s">
        <v>4</v>
      </c>
      <c r="AZ4" s="130" t="s">
        <v>101</v>
      </c>
      <c r="BA4" s="130" t="s">
        <v>102</v>
      </c>
      <c r="BB4" s="130" t="s">
        <v>95</v>
      </c>
      <c r="BC4" s="130" t="s">
        <v>86</v>
      </c>
      <c r="BD4" s="130" t="s">
        <v>97</v>
      </c>
    </row>
    <row r="5" s="1" customFormat="1" ht="6.96" customHeight="1">
      <c r="B5" s="22"/>
      <c r="L5" s="22"/>
      <c r="AZ5" s="130" t="s">
        <v>103</v>
      </c>
      <c r="BA5" s="130" t="s">
        <v>104</v>
      </c>
      <c r="BB5" s="130" t="s">
        <v>95</v>
      </c>
      <c r="BC5" s="130" t="s">
        <v>105</v>
      </c>
      <c r="BD5" s="130" t="s">
        <v>97</v>
      </c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OPRAVA KANALIZACE V AREÁLU ZOO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106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107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19. 5. 2025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27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28</v>
      </c>
      <c r="F15" s="40"/>
      <c r="G15" s="40"/>
      <c r="H15" s="40"/>
      <c r="I15" s="135" t="s">
        <v>29</v>
      </c>
      <c r="J15" s="139" t="s">
        <v>30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29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26</v>
      </c>
      <c r="J20" s="139" t="s">
        <v>34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35</v>
      </c>
      <c r="F21" s="40"/>
      <c r="G21" s="40"/>
      <c r="H21" s="40"/>
      <c r="I21" s="135" t="s">
        <v>29</v>
      </c>
      <c r="J21" s="139" t="s">
        <v>36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38</v>
      </c>
      <c r="E23" s="40"/>
      <c r="F23" s="40"/>
      <c r="G23" s="40"/>
      <c r="H23" s="40"/>
      <c r="I23" s="135" t="s">
        <v>26</v>
      </c>
      <c r="J23" s="139" t="s">
        <v>19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35" t="s">
        <v>29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40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42</v>
      </c>
      <c r="E30" s="40"/>
      <c r="F30" s="40"/>
      <c r="G30" s="40"/>
      <c r="H30" s="40"/>
      <c r="I30" s="40"/>
      <c r="J30" s="147">
        <f>ROUND(J91,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44</v>
      </c>
      <c r="G32" s="40"/>
      <c r="H32" s="40"/>
      <c r="I32" s="148" t="s">
        <v>43</v>
      </c>
      <c r="J32" s="148" t="s">
        <v>45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46</v>
      </c>
      <c r="E33" s="135" t="s">
        <v>47</v>
      </c>
      <c r="F33" s="150">
        <f>ROUND((SUM(BE91:BE251)),  2)</f>
        <v>0</v>
      </c>
      <c r="G33" s="40"/>
      <c r="H33" s="40"/>
      <c r="I33" s="151">
        <v>0.20999999999999999</v>
      </c>
      <c r="J33" s="150">
        <f>ROUND(((SUM(BE91:BE251))*I33),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48</v>
      </c>
      <c r="F34" s="150">
        <f>ROUND((SUM(BF91:BF251)),  2)</f>
        <v>0</v>
      </c>
      <c r="G34" s="40"/>
      <c r="H34" s="40"/>
      <c r="I34" s="151">
        <v>0.12</v>
      </c>
      <c r="J34" s="150">
        <f>ROUND(((SUM(BF91:BF251))*I34),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49</v>
      </c>
      <c r="F35" s="150">
        <f>ROUND((SUM(BG91:BG251)),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50</v>
      </c>
      <c r="F36" s="150">
        <f>ROUND((SUM(BH91:BH251)),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51</v>
      </c>
      <c r="F37" s="150">
        <f>ROUND((SUM(BI91:BI251)),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108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OPRAVA KANALIZACE V AREÁLU ZOO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106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01 - OPRAVA KANALIZACE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19. 5. 2025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Statutární město Jihlava</v>
      </c>
      <c r="G54" s="42"/>
      <c r="H54" s="42"/>
      <c r="I54" s="34" t="s">
        <v>33</v>
      </c>
      <c r="J54" s="38" t="str">
        <f>E21</f>
        <v>PROfi Jihlava spol. s r.o.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Zbytovská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109</v>
      </c>
      <c r="D57" s="165"/>
      <c r="E57" s="165"/>
      <c r="F57" s="165"/>
      <c r="G57" s="165"/>
      <c r="H57" s="165"/>
      <c r="I57" s="165"/>
      <c r="J57" s="166" t="s">
        <v>110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74</v>
      </c>
      <c r="D59" s="42"/>
      <c r="E59" s="42"/>
      <c r="F59" s="42"/>
      <c r="G59" s="42"/>
      <c r="H59" s="42"/>
      <c r="I59" s="42"/>
      <c r="J59" s="104">
        <f>J91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111</v>
      </c>
    </row>
    <row r="60" s="9" customFormat="1" ht="24.96" customHeight="1">
      <c r="A60" s="9"/>
      <c r="B60" s="168"/>
      <c r="C60" s="169"/>
      <c r="D60" s="170" t="s">
        <v>112</v>
      </c>
      <c r="E60" s="171"/>
      <c r="F60" s="171"/>
      <c r="G60" s="171"/>
      <c r="H60" s="171"/>
      <c r="I60" s="171"/>
      <c r="J60" s="172">
        <f>J92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113</v>
      </c>
      <c r="E61" s="177"/>
      <c r="F61" s="177"/>
      <c r="G61" s="177"/>
      <c r="H61" s="177"/>
      <c r="I61" s="177"/>
      <c r="J61" s="178">
        <f>J93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114</v>
      </c>
      <c r="E62" s="177"/>
      <c r="F62" s="177"/>
      <c r="G62" s="177"/>
      <c r="H62" s="177"/>
      <c r="I62" s="177"/>
      <c r="J62" s="178">
        <f>J140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115</v>
      </c>
      <c r="E63" s="177"/>
      <c r="F63" s="177"/>
      <c r="G63" s="177"/>
      <c r="H63" s="177"/>
      <c r="I63" s="177"/>
      <c r="J63" s="178">
        <f>J144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116</v>
      </c>
      <c r="E64" s="177"/>
      <c r="F64" s="177"/>
      <c r="G64" s="177"/>
      <c r="H64" s="177"/>
      <c r="I64" s="177"/>
      <c r="J64" s="178">
        <f>J152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117</v>
      </c>
      <c r="E65" s="177"/>
      <c r="F65" s="177"/>
      <c r="G65" s="177"/>
      <c r="H65" s="177"/>
      <c r="I65" s="177"/>
      <c r="J65" s="178">
        <f>J160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118</v>
      </c>
      <c r="E66" s="177"/>
      <c r="F66" s="177"/>
      <c r="G66" s="177"/>
      <c r="H66" s="177"/>
      <c r="I66" s="177"/>
      <c r="J66" s="178">
        <f>J234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119</v>
      </c>
      <c r="E67" s="177"/>
      <c r="F67" s="177"/>
      <c r="G67" s="177"/>
      <c r="H67" s="177"/>
      <c r="I67" s="177"/>
      <c r="J67" s="178">
        <f>J237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120</v>
      </c>
      <c r="E68" s="177"/>
      <c r="F68" s="177"/>
      <c r="G68" s="177"/>
      <c r="H68" s="177"/>
      <c r="I68" s="177"/>
      <c r="J68" s="178">
        <f>J241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121</v>
      </c>
      <c r="E69" s="171"/>
      <c r="F69" s="171"/>
      <c r="G69" s="171"/>
      <c r="H69" s="171"/>
      <c r="I69" s="171"/>
      <c r="J69" s="172">
        <f>J244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122</v>
      </c>
      <c r="E70" s="177"/>
      <c r="F70" s="177"/>
      <c r="G70" s="177"/>
      <c r="H70" s="177"/>
      <c r="I70" s="177"/>
      <c r="J70" s="178">
        <f>J245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123</v>
      </c>
      <c r="E71" s="177"/>
      <c r="F71" s="177"/>
      <c r="G71" s="177"/>
      <c r="H71" s="177"/>
      <c r="I71" s="177"/>
      <c r="J71" s="178">
        <f>J250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124</v>
      </c>
      <c r="D78" s="42"/>
      <c r="E78" s="42"/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63" t="str">
        <f>E7</f>
        <v>OPRAVA KANALIZACE V AREÁLU ZOO</v>
      </c>
      <c r="F81" s="34"/>
      <c r="G81" s="34"/>
      <c r="H81" s="34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106</v>
      </c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E9</f>
        <v>SO 01 - OPRAVA KANALIZACE</v>
      </c>
      <c r="F83" s="42"/>
      <c r="G83" s="42"/>
      <c r="H83" s="42"/>
      <c r="I83" s="42"/>
      <c r="J83" s="42"/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F12</f>
        <v xml:space="preserve"> </v>
      </c>
      <c r="G85" s="42"/>
      <c r="H85" s="42"/>
      <c r="I85" s="34" t="s">
        <v>23</v>
      </c>
      <c r="J85" s="74" t="str">
        <f>IF(J12="","",J12)</f>
        <v>19. 5. 2025</v>
      </c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5.65" customHeight="1">
      <c r="A87" s="40"/>
      <c r="B87" s="41"/>
      <c r="C87" s="34" t="s">
        <v>25</v>
      </c>
      <c r="D87" s="42"/>
      <c r="E87" s="42"/>
      <c r="F87" s="29" t="str">
        <f>E15</f>
        <v>Statutární město Jihlava</v>
      </c>
      <c r="G87" s="42"/>
      <c r="H87" s="42"/>
      <c r="I87" s="34" t="s">
        <v>33</v>
      </c>
      <c r="J87" s="38" t="str">
        <f>E21</f>
        <v>PROfi Jihlava spol. s r.o.</v>
      </c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31</v>
      </c>
      <c r="D88" s="42"/>
      <c r="E88" s="42"/>
      <c r="F88" s="29" t="str">
        <f>IF(E18="","",E18)</f>
        <v>Vyplň údaj</v>
      </c>
      <c r="G88" s="42"/>
      <c r="H88" s="42"/>
      <c r="I88" s="34" t="s">
        <v>38</v>
      </c>
      <c r="J88" s="38" t="str">
        <f>E24</f>
        <v>Zbytovská</v>
      </c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80"/>
      <c r="B90" s="181"/>
      <c r="C90" s="182" t="s">
        <v>125</v>
      </c>
      <c r="D90" s="183" t="s">
        <v>61</v>
      </c>
      <c r="E90" s="183" t="s">
        <v>57</v>
      </c>
      <c r="F90" s="183" t="s">
        <v>58</v>
      </c>
      <c r="G90" s="183" t="s">
        <v>126</v>
      </c>
      <c r="H90" s="183" t="s">
        <v>127</v>
      </c>
      <c r="I90" s="183" t="s">
        <v>128</v>
      </c>
      <c r="J90" s="183" t="s">
        <v>110</v>
      </c>
      <c r="K90" s="184" t="s">
        <v>129</v>
      </c>
      <c r="L90" s="185"/>
      <c r="M90" s="94" t="s">
        <v>19</v>
      </c>
      <c r="N90" s="95" t="s">
        <v>46</v>
      </c>
      <c r="O90" s="95" t="s">
        <v>130</v>
      </c>
      <c r="P90" s="95" t="s">
        <v>131</v>
      </c>
      <c r="Q90" s="95" t="s">
        <v>132</v>
      </c>
      <c r="R90" s="95" t="s">
        <v>133</v>
      </c>
      <c r="S90" s="95" t="s">
        <v>134</v>
      </c>
      <c r="T90" s="96" t="s">
        <v>135</v>
      </c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</row>
    <row r="91" s="2" customFormat="1" ht="22.8" customHeight="1">
      <c r="A91" s="40"/>
      <c r="B91" s="41"/>
      <c r="C91" s="101" t="s">
        <v>136</v>
      </c>
      <c r="D91" s="42"/>
      <c r="E91" s="42"/>
      <c r="F91" s="42"/>
      <c r="G91" s="42"/>
      <c r="H91" s="42"/>
      <c r="I91" s="42"/>
      <c r="J91" s="186">
        <f>BK91</f>
        <v>0</v>
      </c>
      <c r="K91" s="42"/>
      <c r="L91" s="46"/>
      <c r="M91" s="97"/>
      <c r="N91" s="187"/>
      <c r="O91" s="98"/>
      <c r="P91" s="188">
        <f>P92+P244</f>
        <v>0</v>
      </c>
      <c r="Q91" s="98"/>
      <c r="R91" s="188">
        <f>R92+R244</f>
        <v>334.16989080000002</v>
      </c>
      <c r="S91" s="98"/>
      <c r="T91" s="189">
        <f>T92+T244</f>
        <v>75.115740000000002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75</v>
      </c>
      <c r="AU91" s="19" t="s">
        <v>111</v>
      </c>
      <c r="BK91" s="190">
        <f>BK92+BK244</f>
        <v>0</v>
      </c>
    </row>
    <row r="92" s="12" customFormat="1" ht="25.92" customHeight="1">
      <c r="A92" s="12"/>
      <c r="B92" s="191"/>
      <c r="C92" s="192"/>
      <c r="D92" s="193" t="s">
        <v>75</v>
      </c>
      <c r="E92" s="194" t="s">
        <v>137</v>
      </c>
      <c r="F92" s="194" t="s">
        <v>138</v>
      </c>
      <c r="G92" s="192"/>
      <c r="H92" s="192"/>
      <c r="I92" s="195"/>
      <c r="J92" s="196">
        <f>BK92</f>
        <v>0</v>
      </c>
      <c r="K92" s="192"/>
      <c r="L92" s="197"/>
      <c r="M92" s="198"/>
      <c r="N92" s="199"/>
      <c r="O92" s="199"/>
      <c r="P92" s="200">
        <f>P93+P140+P144+P152+P160+P234+P237+P241</f>
        <v>0</v>
      </c>
      <c r="Q92" s="199"/>
      <c r="R92" s="200">
        <f>R93+R140+R144+R152+R160+R234+R237+R241</f>
        <v>334.0903308</v>
      </c>
      <c r="S92" s="199"/>
      <c r="T92" s="201">
        <f>T93+T140+T144+T152+T160+T234+T237+T241</f>
        <v>75.115740000000002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84</v>
      </c>
      <c r="AT92" s="203" t="s">
        <v>75</v>
      </c>
      <c r="AU92" s="203" t="s">
        <v>76</v>
      </c>
      <c r="AY92" s="202" t="s">
        <v>139</v>
      </c>
      <c r="BK92" s="204">
        <f>BK93+BK140+BK144+BK152+BK160+BK234+BK237+BK241</f>
        <v>0</v>
      </c>
    </row>
    <row r="93" s="12" customFormat="1" ht="22.8" customHeight="1">
      <c r="A93" s="12"/>
      <c r="B93" s="191"/>
      <c r="C93" s="192"/>
      <c r="D93" s="193" t="s">
        <v>75</v>
      </c>
      <c r="E93" s="205" t="s">
        <v>84</v>
      </c>
      <c r="F93" s="205" t="s">
        <v>140</v>
      </c>
      <c r="G93" s="192"/>
      <c r="H93" s="192"/>
      <c r="I93" s="195"/>
      <c r="J93" s="206">
        <f>BK93</f>
        <v>0</v>
      </c>
      <c r="K93" s="192"/>
      <c r="L93" s="197"/>
      <c r="M93" s="198"/>
      <c r="N93" s="199"/>
      <c r="O93" s="199"/>
      <c r="P93" s="200">
        <f>SUM(P94:P139)</f>
        <v>0</v>
      </c>
      <c r="Q93" s="199"/>
      <c r="R93" s="200">
        <f>SUM(R94:R139)</f>
        <v>97.08990399999999</v>
      </c>
      <c r="S93" s="199"/>
      <c r="T93" s="201">
        <f>SUM(T94:T139)</f>
        <v>53.759999999999998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84</v>
      </c>
      <c r="AT93" s="203" t="s">
        <v>75</v>
      </c>
      <c r="AU93" s="203" t="s">
        <v>84</v>
      </c>
      <c r="AY93" s="202" t="s">
        <v>139</v>
      </c>
      <c r="BK93" s="204">
        <f>SUM(BK94:BK139)</f>
        <v>0</v>
      </c>
    </row>
    <row r="94" s="2" customFormat="1" ht="66.75" customHeight="1">
      <c r="A94" s="40"/>
      <c r="B94" s="41"/>
      <c r="C94" s="207" t="s">
        <v>84</v>
      </c>
      <c r="D94" s="207" t="s">
        <v>141</v>
      </c>
      <c r="E94" s="208" t="s">
        <v>142</v>
      </c>
      <c r="F94" s="209" t="s">
        <v>143</v>
      </c>
      <c r="G94" s="210" t="s">
        <v>144</v>
      </c>
      <c r="H94" s="211">
        <v>168</v>
      </c>
      <c r="I94" s="212"/>
      <c r="J94" s="213">
        <f>ROUND(I94*H94,2)</f>
        <v>0</v>
      </c>
      <c r="K94" s="209" t="s">
        <v>145</v>
      </c>
      <c r="L94" s="46"/>
      <c r="M94" s="214" t="s">
        <v>19</v>
      </c>
      <c r="N94" s="215" t="s">
        <v>47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0.32000000000000001</v>
      </c>
      <c r="T94" s="217">
        <f>S94*H94</f>
        <v>53.759999999999998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146</v>
      </c>
      <c r="AT94" s="218" t="s">
        <v>141</v>
      </c>
      <c r="AU94" s="218" t="s">
        <v>86</v>
      </c>
      <c r="AY94" s="19" t="s">
        <v>139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84</v>
      </c>
      <c r="BK94" s="219">
        <f>ROUND(I94*H94,2)</f>
        <v>0</v>
      </c>
      <c r="BL94" s="19" t="s">
        <v>146</v>
      </c>
      <c r="BM94" s="218" t="s">
        <v>147</v>
      </c>
    </row>
    <row r="95" s="2" customFormat="1">
      <c r="A95" s="40"/>
      <c r="B95" s="41"/>
      <c r="C95" s="42"/>
      <c r="D95" s="220" t="s">
        <v>148</v>
      </c>
      <c r="E95" s="42"/>
      <c r="F95" s="221" t="s">
        <v>149</v>
      </c>
      <c r="G95" s="42"/>
      <c r="H95" s="42"/>
      <c r="I95" s="222"/>
      <c r="J95" s="42"/>
      <c r="K95" s="42"/>
      <c r="L95" s="46"/>
      <c r="M95" s="223"/>
      <c r="N95" s="224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148</v>
      </c>
      <c r="AU95" s="19" t="s">
        <v>86</v>
      </c>
    </row>
    <row r="96" s="2" customFormat="1" ht="49.05" customHeight="1">
      <c r="A96" s="40"/>
      <c r="B96" s="41"/>
      <c r="C96" s="207" t="s">
        <v>86</v>
      </c>
      <c r="D96" s="207" t="s">
        <v>141</v>
      </c>
      <c r="E96" s="208" t="s">
        <v>150</v>
      </c>
      <c r="F96" s="209" t="s">
        <v>151</v>
      </c>
      <c r="G96" s="210" t="s">
        <v>152</v>
      </c>
      <c r="H96" s="211">
        <v>185.63999999999999</v>
      </c>
      <c r="I96" s="212"/>
      <c r="J96" s="213">
        <f>ROUND(I96*H96,2)</f>
        <v>0</v>
      </c>
      <c r="K96" s="209" t="s">
        <v>145</v>
      </c>
      <c r="L96" s="46"/>
      <c r="M96" s="214" t="s">
        <v>19</v>
      </c>
      <c r="N96" s="215" t="s">
        <v>47</v>
      </c>
      <c r="O96" s="86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146</v>
      </c>
      <c r="AT96" s="218" t="s">
        <v>141</v>
      </c>
      <c r="AU96" s="218" t="s">
        <v>86</v>
      </c>
      <c r="AY96" s="19" t="s">
        <v>139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84</v>
      </c>
      <c r="BK96" s="219">
        <f>ROUND(I96*H96,2)</f>
        <v>0</v>
      </c>
      <c r="BL96" s="19" t="s">
        <v>146</v>
      </c>
      <c r="BM96" s="218" t="s">
        <v>153</v>
      </c>
    </row>
    <row r="97" s="2" customFormat="1">
      <c r="A97" s="40"/>
      <c r="B97" s="41"/>
      <c r="C97" s="42"/>
      <c r="D97" s="220" t="s">
        <v>148</v>
      </c>
      <c r="E97" s="42"/>
      <c r="F97" s="221" t="s">
        <v>154</v>
      </c>
      <c r="G97" s="42"/>
      <c r="H97" s="42"/>
      <c r="I97" s="222"/>
      <c r="J97" s="42"/>
      <c r="K97" s="42"/>
      <c r="L97" s="46"/>
      <c r="M97" s="223"/>
      <c r="N97" s="224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148</v>
      </c>
      <c r="AU97" s="19" t="s">
        <v>86</v>
      </c>
    </row>
    <row r="98" s="13" customFormat="1">
      <c r="A98" s="13"/>
      <c r="B98" s="225"/>
      <c r="C98" s="226"/>
      <c r="D98" s="227" t="s">
        <v>155</v>
      </c>
      <c r="E98" s="228" t="s">
        <v>19</v>
      </c>
      <c r="F98" s="229" t="s">
        <v>156</v>
      </c>
      <c r="G98" s="226"/>
      <c r="H98" s="230">
        <v>64.090000000000003</v>
      </c>
      <c r="I98" s="231"/>
      <c r="J98" s="226"/>
      <c r="K98" s="226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155</v>
      </c>
      <c r="AU98" s="236" t="s">
        <v>86</v>
      </c>
      <c r="AV98" s="13" t="s">
        <v>86</v>
      </c>
      <c r="AW98" s="13" t="s">
        <v>37</v>
      </c>
      <c r="AX98" s="13" t="s">
        <v>76</v>
      </c>
      <c r="AY98" s="236" t="s">
        <v>139</v>
      </c>
    </row>
    <row r="99" s="13" customFormat="1">
      <c r="A99" s="13"/>
      <c r="B99" s="225"/>
      <c r="C99" s="226"/>
      <c r="D99" s="227" t="s">
        <v>155</v>
      </c>
      <c r="E99" s="228" t="s">
        <v>19</v>
      </c>
      <c r="F99" s="229" t="s">
        <v>157</v>
      </c>
      <c r="G99" s="226"/>
      <c r="H99" s="230">
        <v>6.6299999999999999</v>
      </c>
      <c r="I99" s="231"/>
      <c r="J99" s="226"/>
      <c r="K99" s="226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155</v>
      </c>
      <c r="AU99" s="236" t="s">
        <v>86</v>
      </c>
      <c r="AV99" s="13" t="s">
        <v>86</v>
      </c>
      <c r="AW99" s="13" t="s">
        <v>37</v>
      </c>
      <c r="AX99" s="13" t="s">
        <v>76</v>
      </c>
      <c r="AY99" s="236" t="s">
        <v>139</v>
      </c>
    </row>
    <row r="100" s="13" customFormat="1">
      <c r="A100" s="13"/>
      <c r="B100" s="225"/>
      <c r="C100" s="226"/>
      <c r="D100" s="227" t="s">
        <v>155</v>
      </c>
      <c r="E100" s="228" t="s">
        <v>19</v>
      </c>
      <c r="F100" s="229" t="s">
        <v>158</v>
      </c>
      <c r="G100" s="226"/>
      <c r="H100" s="230">
        <v>4.4199999999999999</v>
      </c>
      <c r="I100" s="231"/>
      <c r="J100" s="226"/>
      <c r="K100" s="226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155</v>
      </c>
      <c r="AU100" s="236" t="s">
        <v>86</v>
      </c>
      <c r="AV100" s="13" t="s">
        <v>86</v>
      </c>
      <c r="AW100" s="13" t="s">
        <v>37</v>
      </c>
      <c r="AX100" s="13" t="s">
        <v>76</v>
      </c>
      <c r="AY100" s="236" t="s">
        <v>139</v>
      </c>
    </row>
    <row r="101" s="13" customFormat="1">
      <c r="A101" s="13"/>
      <c r="B101" s="225"/>
      <c r="C101" s="226"/>
      <c r="D101" s="227" t="s">
        <v>155</v>
      </c>
      <c r="E101" s="228" t="s">
        <v>19</v>
      </c>
      <c r="F101" s="229" t="s">
        <v>159</v>
      </c>
      <c r="G101" s="226"/>
      <c r="H101" s="230">
        <v>110.5</v>
      </c>
      <c r="I101" s="231"/>
      <c r="J101" s="226"/>
      <c r="K101" s="226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155</v>
      </c>
      <c r="AU101" s="236" t="s">
        <v>86</v>
      </c>
      <c r="AV101" s="13" t="s">
        <v>86</v>
      </c>
      <c r="AW101" s="13" t="s">
        <v>37</v>
      </c>
      <c r="AX101" s="13" t="s">
        <v>76</v>
      </c>
      <c r="AY101" s="236" t="s">
        <v>139</v>
      </c>
    </row>
    <row r="102" s="14" customFormat="1">
      <c r="A102" s="14"/>
      <c r="B102" s="237"/>
      <c r="C102" s="238"/>
      <c r="D102" s="227" t="s">
        <v>155</v>
      </c>
      <c r="E102" s="239" t="s">
        <v>19</v>
      </c>
      <c r="F102" s="240" t="s">
        <v>160</v>
      </c>
      <c r="G102" s="238"/>
      <c r="H102" s="241">
        <v>185.63999999999999</v>
      </c>
      <c r="I102" s="242"/>
      <c r="J102" s="238"/>
      <c r="K102" s="238"/>
      <c r="L102" s="243"/>
      <c r="M102" s="244"/>
      <c r="N102" s="245"/>
      <c r="O102" s="245"/>
      <c r="P102" s="245"/>
      <c r="Q102" s="245"/>
      <c r="R102" s="245"/>
      <c r="S102" s="245"/>
      <c r="T102" s="246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7" t="s">
        <v>155</v>
      </c>
      <c r="AU102" s="247" t="s">
        <v>86</v>
      </c>
      <c r="AV102" s="14" t="s">
        <v>146</v>
      </c>
      <c r="AW102" s="14" t="s">
        <v>37</v>
      </c>
      <c r="AX102" s="14" t="s">
        <v>84</v>
      </c>
      <c r="AY102" s="247" t="s">
        <v>139</v>
      </c>
    </row>
    <row r="103" s="2" customFormat="1" ht="37.8" customHeight="1">
      <c r="A103" s="40"/>
      <c r="B103" s="41"/>
      <c r="C103" s="207" t="s">
        <v>97</v>
      </c>
      <c r="D103" s="207" t="s">
        <v>141</v>
      </c>
      <c r="E103" s="208" t="s">
        <v>161</v>
      </c>
      <c r="F103" s="209" t="s">
        <v>162</v>
      </c>
      <c r="G103" s="210" t="s">
        <v>144</v>
      </c>
      <c r="H103" s="211">
        <v>285.60000000000002</v>
      </c>
      <c r="I103" s="212"/>
      <c r="J103" s="213">
        <f>ROUND(I103*H103,2)</f>
        <v>0</v>
      </c>
      <c r="K103" s="209" t="s">
        <v>145</v>
      </c>
      <c r="L103" s="46"/>
      <c r="M103" s="214" t="s">
        <v>19</v>
      </c>
      <c r="N103" s="215" t="s">
        <v>47</v>
      </c>
      <c r="O103" s="86"/>
      <c r="P103" s="216">
        <f>O103*H103</f>
        <v>0</v>
      </c>
      <c r="Q103" s="216">
        <v>0.00084000000000000003</v>
      </c>
      <c r="R103" s="216">
        <f>Q103*H103</f>
        <v>0.23990400000000003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146</v>
      </c>
      <c r="AT103" s="218" t="s">
        <v>141</v>
      </c>
      <c r="AU103" s="218" t="s">
        <v>86</v>
      </c>
      <c r="AY103" s="19" t="s">
        <v>139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84</v>
      </c>
      <c r="BK103" s="219">
        <f>ROUND(I103*H103,2)</f>
        <v>0</v>
      </c>
      <c r="BL103" s="19" t="s">
        <v>146</v>
      </c>
      <c r="BM103" s="218" t="s">
        <v>163</v>
      </c>
    </row>
    <row r="104" s="2" customFormat="1">
      <c r="A104" s="40"/>
      <c r="B104" s="41"/>
      <c r="C104" s="42"/>
      <c r="D104" s="220" t="s">
        <v>148</v>
      </c>
      <c r="E104" s="42"/>
      <c r="F104" s="221" t="s">
        <v>164</v>
      </c>
      <c r="G104" s="42"/>
      <c r="H104" s="42"/>
      <c r="I104" s="222"/>
      <c r="J104" s="42"/>
      <c r="K104" s="42"/>
      <c r="L104" s="46"/>
      <c r="M104" s="223"/>
      <c r="N104" s="224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148</v>
      </c>
      <c r="AU104" s="19" t="s">
        <v>86</v>
      </c>
    </row>
    <row r="105" s="13" customFormat="1">
      <c r="A105" s="13"/>
      <c r="B105" s="225"/>
      <c r="C105" s="226"/>
      <c r="D105" s="227" t="s">
        <v>155</v>
      </c>
      <c r="E105" s="228" t="s">
        <v>19</v>
      </c>
      <c r="F105" s="229" t="s">
        <v>165</v>
      </c>
      <c r="G105" s="226"/>
      <c r="H105" s="230">
        <v>98.599999999999994</v>
      </c>
      <c r="I105" s="231"/>
      <c r="J105" s="226"/>
      <c r="K105" s="226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155</v>
      </c>
      <c r="AU105" s="236" t="s">
        <v>86</v>
      </c>
      <c r="AV105" s="13" t="s">
        <v>86</v>
      </c>
      <c r="AW105" s="13" t="s">
        <v>37</v>
      </c>
      <c r="AX105" s="13" t="s">
        <v>76</v>
      </c>
      <c r="AY105" s="236" t="s">
        <v>139</v>
      </c>
    </row>
    <row r="106" s="13" customFormat="1">
      <c r="A106" s="13"/>
      <c r="B106" s="225"/>
      <c r="C106" s="226"/>
      <c r="D106" s="227" t="s">
        <v>155</v>
      </c>
      <c r="E106" s="228" t="s">
        <v>19</v>
      </c>
      <c r="F106" s="229" t="s">
        <v>166</v>
      </c>
      <c r="G106" s="226"/>
      <c r="H106" s="230">
        <v>10.199999999999999</v>
      </c>
      <c r="I106" s="231"/>
      <c r="J106" s="226"/>
      <c r="K106" s="226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155</v>
      </c>
      <c r="AU106" s="236" t="s">
        <v>86</v>
      </c>
      <c r="AV106" s="13" t="s">
        <v>86</v>
      </c>
      <c r="AW106" s="13" t="s">
        <v>37</v>
      </c>
      <c r="AX106" s="13" t="s">
        <v>76</v>
      </c>
      <c r="AY106" s="236" t="s">
        <v>139</v>
      </c>
    </row>
    <row r="107" s="13" customFormat="1">
      <c r="A107" s="13"/>
      <c r="B107" s="225"/>
      <c r="C107" s="226"/>
      <c r="D107" s="227" t="s">
        <v>155</v>
      </c>
      <c r="E107" s="228" t="s">
        <v>19</v>
      </c>
      <c r="F107" s="229" t="s">
        <v>167</v>
      </c>
      <c r="G107" s="226"/>
      <c r="H107" s="230">
        <v>6.7999999999999998</v>
      </c>
      <c r="I107" s="231"/>
      <c r="J107" s="226"/>
      <c r="K107" s="226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155</v>
      </c>
      <c r="AU107" s="236" t="s">
        <v>86</v>
      </c>
      <c r="AV107" s="13" t="s">
        <v>86</v>
      </c>
      <c r="AW107" s="13" t="s">
        <v>37</v>
      </c>
      <c r="AX107" s="13" t="s">
        <v>76</v>
      </c>
      <c r="AY107" s="236" t="s">
        <v>139</v>
      </c>
    </row>
    <row r="108" s="13" customFormat="1">
      <c r="A108" s="13"/>
      <c r="B108" s="225"/>
      <c r="C108" s="226"/>
      <c r="D108" s="227" t="s">
        <v>155</v>
      </c>
      <c r="E108" s="228" t="s">
        <v>19</v>
      </c>
      <c r="F108" s="229" t="s">
        <v>168</v>
      </c>
      <c r="G108" s="226"/>
      <c r="H108" s="230">
        <v>170</v>
      </c>
      <c r="I108" s="231"/>
      <c r="J108" s="226"/>
      <c r="K108" s="226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155</v>
      </c>
      <c r="AU108" s="236" t="s">
        <v>86</v>
      </c>
      <c r="AV108" s="13" t="s">
        <v>86</v>
      </c>
      <c r="AW108" s="13" t="s">
        <v>37</v>
      </c>
      <c r="AX108" s="13" t="s">
        <v>76</v>
      </c>
      <c r="AY108" s="236" t="s">
        <v>139</v>
      </c>
    </row>
    <row r="109" s="14" customFormat="1">
      <c r="A109" s="14"/>
      <c r="B109" s="237"/>
      <c r="C109" s="238"/>
      <c r="D109" s="227" t="s">
        <v>155</v>
      </c>
      <c r="E109" s="239" t="s">
        <v>19</v>
      </c>
      <c r="F109" s="240" t="s">
        <v>160</v>
      </c>
      <c r="G109" s="238"/>
      <c r="H109" s="241">
        <v>285.60000000000002</v>
      </c>
      <c r="I109" s="242"/>
      <c r="J109" s="238"/>
      <c r="K109" s="238"/>
      <c r="L109" s="243"/>
      <c r="M109" s="244"/>
      <c r="N109" s="245"/>
      <c r="O109" s="245"/>
      <c r="P109" s="245"/>
      <c r="Q109" s="245"/>
      <c r="R109" s="245"/>
      <c r="S109" s="245"/>
      <c r="T109" s="246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7" t="s">
        <v>155</v>
      </c>
      <c r="AU109" s="247" t="s">
        <v>86</v>
      </c>
      <c r="AV109" s="14" t="s">
        <v>146</v>
      </c>
      <c r="AW109" s="14" t="s">
        <v>37</v>
      </c>
      <c r="AX109" s="14" t="s">
        <v>84</v>
      </c>
      <c r="AY109" s="247" t="s">
        <v>139</v>
      </c>
    </row>
    <row r="110" s="2" customFormat="1" ht="44.25" customHeight="1">
      <c r="A110" s="40"/>
      <c r="B110" s="41"/>
      <c r="C110" s="207" t="s">
        <v>146</v>
      </c>
      <c r="D110" s="207" t="s">
        <v>141</v>
      </c>
      <c r="E110" s="208" t="s">
        <v>169</v>
      </c>
      <c r="F110" s="209" t="s">
        <v>170</v>
      </c>
      <c r="G110" s="210" t="s">
        <v>144</v>
      </c>
      <c r="H110" s="211">
        <v>285.60000000000002</v>
      </c>
      <c r="I110" s="212"/>
      <c r="J110" s="213">
        <f>ROUND(I110*H110,2)</f>
        <v>0</v>
      </c>
      <c r="K110" s="209" t="s">
        <v>145</v>
      </c>
      <c r="L110" s="46"/>
      <c r="M110" s="214" t="s">
        <v>19</v>
      </c>
      <c r="N110" s="215" t="s">
        <v>47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146</v>
      </c>
      <c r="AT110" s="218" t="s">
        <v>141</v>
      </c>
      <c r="AU110" s="218" t="s">
        <v>86</v>
      </c>
      <c r="AY110" s="19" t="s">
        <v>139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84</v>
      </c>
      <c r="BK110" s="219">
        <f>ROUND(I110*H110,2)</f>
        <v>0</v>
      </c>
      <c r="BL110" s="19" t="s">
        <v>146</v>
      </c>
      <c r="BM110" s="218" t="s">
        <v>171</v>
      </c>
    </row>
    <row r="111" s="2" customFormat="1">
      <c r="A111" s="40"/>
      <c r="B111" s="41"/>
      <c r="C111" s="42"/>
      <c r="D111" s="220" t="s">
        <v>148</v>
      </c>
      <c r="E111" s="42"/>
      <c r="F111" s="221" t="s">
        <v>172</v>
      </c>
      <c r="G111" s="42"/>
      <c r="H111" s="42"/>
      <c r="I111" s="222"/>
      <c r="J111" s="42"/>
      <c r="K111" s="42"/>
      <c r="L111" s="46"/>
      <c r="M111" s="223"/>
      <c r="N111" s="224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148</v>
      </c>
      <c r="AU111" s="19" t="s">
        <v>86</v>
      </c>
    </row>
    <row r="112" s="2" customFormat="1" ht="55.5" customHeight="1">
      <c r="A112" s="40"/>
      <c r="B112" s="41"/>
      <c r="C112" s="207" t="s">
        <v>173</v>
      </c>
      <c r="D112" s="207" t="s">
        <v>141</v>
      </c>
      <c r="E112" s="208" t="s">
        <v>174</v>
      </c>
      <c r="F112" s="209" t="s">
        <v>175</v>
      </c>
      <c r="G112" s="210" t="s">
        <v>152</v>
      </c>
      <c r="H112" s="211">
        <v>132.005</v>
      </c>
      <c r="I112" s="212"/>
      <c r="J112" s="213">
        <f>ROUND(I112*H112,2)</f>
        <v>0</v>
      </c>
      <c r="K112" s="209" t="s">
        <v>19</v>
      </c>
      <c r="L112" s="46"/>
      <c r="M112" s="214" t="s">
        <v>19</v>
      </c>
      <c r="N112" s="215" t="s">
        <v>47</v>
      </c>
      <c r="O112" s="86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8" t="s">
        <v>146</v>
      </c>
      <c r="AT112" s="218" t="s">
        <v>141</v>
      </c>
      <c r="AU112" s="218" t="s">
        <v>86</v>
      </c>
      <c r="AY112" s="19" t="s">
        <v>139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9" t="s">
        <v>84</v>
      </c>
      <c r="BK112" s="219">
        <f>ROUND(I112*H112,2)</f>
        <v>0</v>
      </c>
      <c r="BL112" s="19" t="s">
        <v>146</v>
      </c>
      <c r="BM112" s="218" t="s">
        <v>176</v>
      </c>
    </row>
    <row r="113" s="13" customFormat="1">
      <c r="A113" s="13"/>
      <c r="B113" s="225"/>
      <c r="C113" s="226"/>
      <c r="D113" s="227" t="s">
        <v>155</v>
      </c>
      <c r="E113" s="228" t="s">
        <v>19</v>
      </c>
      <c r="F113" s="229" t="s">
        <v>177</v>
      </c>
      <c r="G113" s="226"/>
      <c r="H113" s="230">
        <v>18.850000000000001</v>
      </c>
      <c r="I113" s="231"/>
      <c r="J113" s="226"/>
      <c r="K113" s="226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155</v>
      </c>
      <c r="AU113" s="236" t="s">
        <v>86</v>
      </c>
      <c r="AV113" s="13" t="s">
        <v>86</v>
      </c>
      <c r="AW113" s="13" t="s">
        <v>37</v>
      </c>
      <c r="AX113" s="13" t="s">
        <v>76</v>
      </c>
      <c r="AY113" s="236" t="s">
        <v>139</v>
      </c>
    </row>
    <row r="114" s="13" customFormat="1">
      <c r="A114" s="13"/>
      <c r="B114" s="225"/>
      <c r="C114" s="226"/>
      <c r="D114" s="227" t="s">
        <v>155</v>
      </c>
      <c r="E114" s="228" t="s">
        <v>19</v>
      </c>
      <c r="F114" s="229" t="s">
        <v>178</v>
      </c>
      <c r="G114" s="226"/>
      <c r="H114" s="230">
        <v>2.145</v>
      </c>
      <c r="I114" s="231"/>
      <c r="J114" s="226"/>
      <c r="K114" s="226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155</v>
      </c>
      <c r="AU114" s="236" t="s">
        <v>86</v>
      </c>
      <c r="AV114" s="13" t="s">
        <v>86</v>
      </c>
      <c r="AW114" s="13" t="s">
        <v>37</v>
      </c>
      <c r="AX114" s="13" t="s">
        <v>76</v>
      </c>
      <c r="AY114" s="236" t="s">
        <v>139</v>
      </c>
    </row>
    <row r="115" s="13" customFormat="1">
      <c r="A115" s="13"/>
      <c r="B115" s="225"/>
      <c r="C115" s="226"/>
      <c r="D115" s="227" t="s">
        <v>155</v>
      </c>
      <c r="E115" s="228" t="s">
        <v>19</v>
      </c>
      <c r="F115" s="229" t="s">
        <v>179</v>
      </c>
      <c r="G115" s="226"/>
      <c r="H115" s="230">
        <v>1.5600000000000001</v>
      </c>
      <c r="I115" s="231"/>
      <c r="J115" s="226"/>
      <c r="K115" s="226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155</v>
      </c>
      <c r="AU115" s="236" t="s">
        <v>86</v>
      </c>
      <c r="AV115" s="13" t="s">
        <v>86</v>
      </c>
      <c r="AW115" s="13" t="s">
        <v>37</v>
      </c>
      <c r="AX115" s="13" t="s">
        <v>76</v>
      </c>
      <c r="AY115" s="236" t="s">
        <v>139</v>
      </c>
    </row>
    <row r="116" s="13" customFormat="1">
      <c r="A116" s="13"/>
      <c r="B116" s="225"/>
      <c r="C116" s="226"/>
      <c r="D116" s="227" t="s">
        <v>155</v>
      </c>
      <c r="E116" s="228" t="s">
        <v>19</v>
      </c>
      <c r="F116" s="229" t="s">
        <v>180</v>
      </c>
      <c r="G116" s="226"/>
      <c r="H116" s="230">
        <v>42.25</v>
      </c>
      <c r="I116" s="231"/>
      <c r="J116" s="226"/>
      <c r="K116" s="226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155</v>
      </c>
      <c r="AU116" s="236" t="s">
        <v>86</v>
      </c>
      <c r="AV116" s="13" t="s">
        <v>86</v>
      </c>
      <c r="AW116" s="13" t="s">
        <v>37</v>
      </c>
      <c r="AX116" s="13" t="s">
        <v>76</v>
      </c>
      <c r="AY116" s="236" t="s">
        <v>139</v>
      </c>
    </row>
    <row r="117" s="13" customFormat="1">
      <c r="A117" s="13"/>
      <c r="B117" s="225"/>
      <c r="C117" s="226"/>
      <c r="D117" s="227" t="s">
        <v>155</v>
      </c>
      <c r="E117" s="228" t="s">
        <v>19</v>
      </c>
      <c r="F117" s="229" t="s">
        <v>181</v>
      </c>
      <c r="G117" s="226"/>
      <c r="H117" s="230">
        <v>67.200000000000003</v>
      </c>
      <c r="I117" s="231"/>
      <c r="J117" s="226"/>
      <c r="K117" s="226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155</v>
      </c>
      <c r="AU117" s="236" t="s">
        <v>86</v>
      </c>
      <c r="AV117" s="13" t="s">
        <v>86</v>
      </c>
      <c r="AW117" s="13" t="s">
        <v>37</v>
      </c>
      <c r="AX117" s="13" t="s">
        <v>76</v>
      </c>
      <c r="AY117" s="236" t="s">
        <v>139</v>
      </c>
    </row>
    <row r="118" s="14" customFormat="1">
      <c r="A118" s="14"/>
      <c r="B118" s="237"/>
      <c r="C118" s="238"/>
      <c r="D118" s="227" t="s">
        <v>155</v>
      </c>
      <c r="E118" s="239" t="s">
        <v>19</v>
      </c>
      <c r="F118" s="240" t="s">
        <v>160</v>
      </c>
      <c r="G118" s="238"/>
      <c r="H118" s="241">
        <v>132.005</v>
      </c>
      <c r="I118" s="242"/>
      <c r="J118" s="238"/>
      <c r="K118" s="238"/>
      <c r="L118" s="243"/>
      <c r="M118" s="244"/>
      <c r="N118" s="245"/>
      <c r="O118" s="245"/>
      <c r="P118" s="245"/>
      <c r="Q118" s="245"/>
      <c r="R118" s="245"/>
      <c r="S118" s="245"/>
      <c r="T118" s="24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7" t="s">
        <v>155</v>
      </c>
      <c r="AU118" s="247" t="s">
        <v>86</v>
      </c>
      <c r="AV118" s="14" t="s">
        <v>146</v>
      </c>
      <c r="AW118" s="14" t="s">
        <v>37</v>
      </c>
      <c r="AX118" s="14" t="s">
        <v>84</v>
      </c>
      <c r="AY118" s="247" t="s">
        <v>139</v>
      </c>
    </row>
    <row r="119" s="2" customFormat="1" ht="37.8" customHeight="1">
      <c r="A119" s="40"/>
      <c r="B119" s="41"/>
      <c r="C119" s="207" t="s">
        <v>182</v>
      </c>
      <c r="D119" s="207" t="s">
        <v>141</v>
      </c>
      <c r="E119" s="208" t="s">
        <v>183</v>
      </c>
      <c r="F119" s="209" t="s">
        <v>184</v>
      </c>
      <c r="G119" s="210" t="s">
        <v>152</v>
      </c>
      <c r="H119" s="211">
        <v>132.005</v>
      </c>
      <c r="I119" s="212"/>
      <c r="J119" s="213">
        <f>ROUND(I119*H119,2)</f>
        <v>0</v>
      </c>
      <c r="K119" s="209" t="s">
        <v>145</v>
      </c>
      <c r="L119" s="46"/>
      <c r="M119" s="214" t="s">
        <v>19</v>
      </c>
      <c r="N119" s="215" t="s">
        <v>47</v>
      </c>
      <c r="O119" s="86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146</v>
      </c>
      <c r="AT119" s="218" t="s">
        <v>141</v>
      </c>
      <c r="AU119" s="218" t="s">
        <v>86</v>
      </c>
      <c r="AY119" s="19" t="s">
        <v>139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84</v>
      </c>
      <c r="BK119" s="219">
        <f>ROUND(I119*H119,2)</f>
        <v>0</v>
      </c>
      <c r="BL119" s="19" t="s">
        <v>146</v>
      </c>
      <c r="BM119" s="218" t="s">
        <v>185</v>
      </c>
    </row>
    <row r="120" s="2" customFormat="1">
      <c r="A120" s="40"/>
      <c r="B120" s="41"/>
      <c r="C120" s="42"/>
      <c r="D120" s="220" t="s">
        <v>148</v>
      </c>
      <c r="E120" s="42"/>
      <c r="F120" s="221" t="s">
        <v>186</v>
      </c>
      <c r="G120" s="42"/>
      <c r="H120" s="42"/>
      <c r="I120" s="222"/>
      <c r="J120" s="42"/>
      <c r="K120" s="42"/>
      <c r="L120" s="46"/>
      <c r="M120" s="223"/>
      <c r="N120" s="224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148</v>
      </c>
      <c r="AU120" s="19" t="s">
        <v>86</v>
      </c>
    </row>
    <row r="121" s="2" customFormat="1" ht="44.25" customHeight="1">
      <c r="A121" s="40"/>
      <c r="B121" s="41"/>
      <c r="C121" s="207" t="s">
        <v>187</v>
      </c>
      <c r="D121" s="207" t="s">
        <v>141</v>
      </c>
      <c r="E121" s="208" t="s">
        <v>188</v>
      </c>
      <c r="F121" s="209" t="s">
        <v>189</v>
      </c>
      <c r="G121" s="210" t="s">
        <v>190</v>
      </c>
      <c r="H121" s="211">
        <v>264.00999999999999</v>
      </c>
      <c r="I121" s="212"/>
      <c r="J121" s="213">
        <f>ROUND(I121*H121,2)</f>
        <v>0</v>
      </c>
      <c r="K121" s="209" t="s">
        <v>145</v>
      </c>
      <c r="L121" s="46"/>
      <c r="M121" s="214" t="s">
        <v>19</v>
      </c>
      <c r="N121" s="215" t="s">
        <v>47</v>
      </c>
      <c r="O121" s="86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8" t="s">
        <v>146</v>
      </c>
      <c r="AT121" s="218" t="s">
        <v>141</v>
      </c>
      <c r="AU121" s="218" t="s">
        <v>86</v>
      </c>
      <c r="AY121" s="19" t="s">
        <v>139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84</v>
      </c>
      <c r="BK121" s="219">
        <f>ROUND(I121*H121,2)</f>
        <v>0</v>
      </c>
      <c r="BL121" s="19" t="s">
        <v>146</v>
      </c>
      <c r="BM121" s="218" t="s">
        <v>191</v>
      </c>
    </row>
    <row r="122" s="2" customFormat="1">
      <c r="A122" s="40"/>
      <c r="B122" s="41"/>
      <c r="C122" s="42"/>
      <c r="D122" s="220" t="s">
        <v>148</v>
      </c>
      <c r="E122" s="42"/>
      <c r="F122" s="221" t="s">
        <v>192</v>
      </c>
      <c r="G122" s="42"/>
      <c r="H122" s="42"/>
      <c r="I122" s="222"/>
      <c r="J122" s="42"/>
      <c r="K122" s="42"/>
      <c r="L122" s="46"/>
      <c r="M122" s="223"/>
      <c r="N122" s="224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148</v>
      </c>
      <c r="AU122" s="19" t="s">
        <v>86</v>
      </c>
    </row>
    <row r="123" s="13" customFormat="1">
      <c r="A123" s="13"/>
      <c r="B123" s="225"/>
      <c r="C123" s="226"/>
      <c r="D123" s="227" t="s">
        <v>155</v>
      </c>
      <c r="E123" s="226"/>
      <c r="F123" s="229" t="s">
        <v>193</v>
      </c>
      <c r="G123" s="226"/>
      <c r="H123" s="230">
        <v>264.00999999999999</v>
      </c>
      <c r="I123" s="231"/>
      <c r="J123" s="226"/>
      <c r="K123" s="226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155</v>
      </c>
      <c r="AU123" s="236" t="s">
        <v>86</v>
      </c>
      <c r="AV123" s="13" t="s">
        <v>86</v>
      </c>
      <c r="AW123" s="13" t="s">
        <v>4</v>
      </c>
      <c r="AX123" s="13" t="s">
        <v>84</v>
      </c>
      <c r="AY123" s="236" t="s">
        <v>139</v>
      </c>
    </row>
    <row r="124" s="2" customFormat="1" ht="44.25" customHeight="1">
      <c r="A124" s="40"/>
      <c r="B124" s="41"/>
      <c r="C124" s="207" t="s">
        <v>194</v>
      </c>
      <c r="D124" s="207" t="s">
        <v>141</v>
      </c>
      <c r="E124" s="208" t="s">
        <v>195</v>
      </c>
      <c r="F124" s="209" t="s">
        <v>196</v>
      </c>
      <c r="G124" s="210" t="s">
        <v>152</v>
      </c>
      <c r="H124" s="211">
        <v>120.83499999999999</v>
      </c>
      <c r="I124" s="212"/>
      <c r="J124" s="213">
        <f>ROUND(I124*H124,2)</f>
        <v>0</v>
      </c>
      <c r="K124" s="209" t="s">
        <v>145</v>
      </c>
      <c r="L124" s="46"/>
      <c r="M124" s="214" t="s">
        <v>19</v>
      </c>
      <c r="N124" s="215" t="s">
        <v>47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146</v>
      </c>
      <c r="AT124" s="218" t="s">
        <v>141</v>
      </c>
      <c r="AU124" s="218" t="s">
        <v>86</v>
      </c>
      <c r="AY124" s="19" t="s">
        <v>139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84</v>
      </c>
      <c r="BK124" s="219">
        <f>ROUND(I124*H124,2)</f>
        <v>0</v>
      </c>
      <c r="BL124" s="19" t="s">
        <v>146</v>
      </c>
      <c r="BM124" s="218" t="s">
        <v>197</v>
      </c>
    </row>
    <row r="125" s="2" customFormat="1">
      <c r="A125" s="40"/>
      <c r="B125" s="41"/>
      <c r="C125" s="42"/>
      <c r="D125" s="220" t="s">
        <v>148</v>
      </c>
      <c r="E125" s="42"/>
      <c r="F125" s="221" t="s">
        <v>198</v>
      </c>
      <c r="G125" s="42"/>
      <c r="H125" s="42"/>
      <c r="I125" s="222"/>
      <c r="J125" s="42"/>
      <c r="K125" s="42"/>
      <c r="L125" s="46"/>
      <c r="M125" s="223"/>
      <c r="N125" s="224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148</v>
      </c>
      <c r="AU125" s="19" t="s">
        <v>86</v>
      </c>
    </row>
    <row r="126" s="13" customFormat="1">
      <c r="A126" s="13"/>
      <c r="B126" s="225"/>
      <c r="C126" s="226"/>
      <c r="D126" s="227" t="s">
        <v>155</v>
      </c>
      <c r="E126" s="228" t="s">
        <v>19</v>
      </c>
      <c r="F126" s="229" t="s">
        <v>199</v>
      </c>
      <c r="G126" s="226"/>
      <c r="H126" s="230">
        <v>45.240000000000002</v>
      </c>
      <c r="I126" s="231"/>
      <c r="J126" s="226"/>
      <c r="K126" s="226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155</v>
      </c>
      <c r="AU126" s="236" t="s">
        <v>86</v>
      </c>
      <c r="AV126" s="13" t="s">
        <v>86</v>
      </c>
      <c r="AW126" s="13" t="s">
        <v>37</v>
      </c>
      <c r="AX126" s="13" t="s">
        <v>76</v>
      </c>
      <c r="AY126" s="236" t="s">
        <v>139</v>
      </c>
    </row>
    <row r="127" s="13" customFormat="1">
      <c r="A127" s="13"/>
      <c r="B127" s="225"/>
      <c r="C127" s="226"/>
      <c r="D127" s="227" t="s">
        <v>155</v>
      </c>
      <c r="E127" s="228" t="s">
        <v>19</v>
      </c>
      <c r="F127" s="229" t="s">
        <v>200</v>
      </c>
      <c r="G127" s="226"/>
      <c r="H127" s="230">
        <v>4.4850000000000003</v>
      </c>
      <c r="I127" s="231"/>
      <c r="J127" s="226"/>
      <c r="K127" s="226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155</v>
      </c>
      <c r="AU127" s="236" t="s">
        <v>86</v>
      </c>
      <c r="AV127" s="13" t="s">
        <v>86</v>
      </c>
      <c r="AW127" s="13" t="s">
        <v>37</v>
      </c>
      <c r="AX127" s="13" t="s">
        <v>76</v>
      </c>
      <c r="AY127" s="236" t="s">
        <v>139</v>
      </c>
    </row>
    <row r="128" s="13" customFormat="1">
      <c r="A128" s="13"/>
      <c r="B128" s="225"/>
      <c r="C128" s="226"/>
      <c r="D128" s="227" t="s">
        <v>155</v>
      </c>
      <c r="E128" s="228" t="s">
        <v>19</v>
      </c>
      <c r="F128" s="229" t="s">
        <v>201</v>
      </c>
      <c r="G128" s="226"/>
      <c r="H128" s="230">
        <v>2.8599999999999999</v>
      </c>
      <c r="I128" s="231"/>
      <c r="J128" s="226"/>
      <c r="K128" s="226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155</v>
      </c>
      <c r="AU128" s="236" t="s">
        <v>86</v>
      </c>
      <c r="AV128" s="13" t="s">
        <v>86</v>
      </c>
      <c r="AW128" s="13" t="s">
        <v>37</v>
      </c>
      <c r="AX128" s="13" t="s">
        <v>76</v>
      </c>
      <c r="AY128" s="236" t="s">
        <v>139</v>
      </c>
    </row>
    <row r="129" s="13" customFormat="1">
      <c r="A129" s="13"/>
      <c r="B129" s="225"/>
      <c r="C129" s="226"/>
      <c r="D129" s="227" t="s">
        <v>155</v>
      </c>
      <c r="E129" s="228" t="s">
        <v>19</v>
      </c>
      <c r="F129" s="229" t="s">
        <v>202</v>
      </c>
      <c r="G129" s="226"/>
      <c r="H129" s="230">
        <v>68.25</v>
      </c>
      <c r="I129" s="231"/>
      <c r="J129" s="226"/>
      <c r="K129" s="226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155</v>
      </c>
      <c r="AU129" s="236" t="s">
        <v>86</v>
      </c>
      <c r="AV129" s="13" t="s">
        <v>86</v>
      </c>
      <c r="AW129" s="13" t="s">
        <v>37</v>
      </c>
      <c r="AX129" s="13" t="s">
        <v>76</v>
      </c>
      <c r="AY129" s="236" t="s">
        <v>139</v>
      </c>
    </row>
    <row r="130" s="14" customFormat="1">
      <c r="A130" s="14"/>
      <c r="B130" s="237"/>
      <c r="C130" s="238"/>
      <c r="D130" s="227" t="s">
        <v>155</v>
      </c>
      <c r="E130" s="239" t="s">
        <v>19</v>
      </c>
      <c r="F130" s="240" t="s">
        <v>160</v>
      </c>
      <c r="G130" s="238"/>
      <c r="H130" s="241">
        <v>120.83499999999999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7" t="s">
        <v>155</v>
      </c>
      <c r="AU130" s="247" t="s">
        <v>86</v>
      </c>
      <c r="AV130" s="14" t="s">
        <v>146</v>
      </c>
      <c r="AW130" s="14" t="s">
        <v>37</v>
      </c>
      <c r="AX130" s="14" t="s">
        <v>84</v>
      </c>
      <c r="AY130" s="247" t="s">
        <v>139</v>
      </c>
    </row>
    <row r="131" s="2" customFormat="1" ht="66.75" customHeight="1">
      <c r="A131" s="40"/>
      <c r="B131" s="41"/>
      <c r="C131" s="207" t="s">
        <v>203</v>
      </c>
      <c r="D131" s="207" t="s">
        <v>141</v>
      </c>
      <c r="E131" s="208" t="s">
        <v>204</v>
      </c>
      <c r="F131" s="209" t="s">
        <v>205</v>
      </c>
      <c r="G131" s="210" t="s">
        <v>152</v>
      </c>
      <c r="H131" s="211">
        <v>48.424999999999997</v>
      </c>
      <c r="I131" s="212"/>
      <c r="J131" s="213">
        <f>ROUND(I131*H131,2)</f>
        <v>0</v>
      </c>
      <c r="K131" s="209" t="s">
        <v>145</v>
      </c>
      <c r="L131" s="46"/>
      <c r="M131" s="214" t="s">
        <v>19</v>
      </c>
      <c r="N131" s="215" t="s">
        <v>47</v>
      </c>
      <c r="O131" s="86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8" t="s">
        <v>146</v>
      </c>
      <c r="AT131" s="218" t="s">
        <v>141</v>
      </c>
      <c r="AU131" s="218" t="s">
        <v>86</v>
      </c>
      <c r="AY131" s="19" t="s">
        <v>139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9" t="s">
        <v>84</v>
      </c>
      <c r="BK131" s="219">
        <f>ROUND(I131*H131,2)</f>
        <v>0</v>
      </c>
      <c r="BL131" s="19" t="s">
        <v>146</v>
      </c>
      <c r="BM131" s="218" t="s">
        <v>206</v>
      </c>
    </row>
    <row r="132" s="2" customFormat="1">
      <c r="A132" s="40"/>
      <c r="B132" s="41"/>
      <c r="C132" s="42"/>
      <c r="D132" s="220" t="s">
        <v>148</v>
      </c>
      <c r="E132" s="42"/>
      <c r="F132" s="221" t="s">
        <v>207</v>
      </c>
      <c r="G132" s="42"/>
      <c r="H132" s="42"/>
      <c r="I132" s="222"/>
      <c r="J132" s="42"/>
      <c r="K132" s="42"/>
      <c r="L132" s="46"/>
      <c r="M132" s="223"/>
      <c r="N132" s="224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148</v>
      </c>
      <c r="AU132" s="19" t="s">
        <v>86</v>
      </c>
    </row>
    <row r="133" s="13" customFormat="1">
      <c r="A133" s="13"/>
      <c r="B133" s="225"/>
      <c r="C133" s="226"/>
      <c r="D133" s="227" t="s">
        <v>155</v>
      </c>
      <c r="E133" s="228" t="s">
        <v>19</v>
      </c>
      <c r="F133" s="229" t="s">
        <v>208</v>
      </c>
      <c r="G133" s="226"/>
      <c r="H133" s="230">
        <v>13.195</v>
      </c>
      <c r="I133" s="231"/>
      <c r="J133" s="226"/>
      <c r="K133" s="226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155</v>
      </c>
      <c r="AU133" s="236" t="s">
        <v>86</v>
      </c>
      <c r="AV133" s="13" t="s">
        <v>86</v>
      </c>
      <c r="AW133" s="13" t="s">
        <v>37</v>
      </c>
      <c r="AX133" s="13" t="s">
        <v>76</v>
      </c>
      <c r="AY133" s="236" t="s">
        <v>139</v>
      </c>
    </row>
    <row r="134" s="13" customFormat="1">
      <c r="A134" s="13"/>
      <c r="B134" s="225"/>
      <c r="C134" s="226"/>
      <c r="D134" s="227" t="s">
        <v>155</v>
      </c>
      <c r="E134" s="228" t="s">
        <v>19</v>
      </c>
      <c r="F134" s="229" t="s">
        <v>209</v>
      </c>
      <c r="G134" s="226"/>
      <c r="H134" s="230">
        <v>1.5600000000000001</v>
      </c>
      <c r="I134" s="231"/>
      <c r="J134" s="226"/>
      <c r="K134" s="226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155</v>
      </c>
      <c r="AU134" s="236" t="s">
        <v>86</v>
      </c>
      <c r="AV134" s="13" t="s">
        <v>86</v>
      </c>
      <c r="AW134" s="13" t="s">
        <v>37</v>
      </c>
      <c r="AX134" s="13" t="s">
        <v>76</v>
      </c>
      <c r="AY134" s="236" t="s">
        <v>139</v>
      </c>
    </row>
    <row r="135" s="13" customFormat="1">
      <c r="A135" s="13"/>
      <c r="B135" s="225"/>
      <c r="C135" s="226"/>
      <c r="D135" s="227" t="s">
        <v>155</v>
      </c>
      <c r="E135" s="228" t="s">
        <v>19</v>
      </c>
      <c r="F135" s="229" t="s">
        <v>210</v>
      </c>
      <c r="G135" s="226"/>
      <c r="H135" s="230">
        <v>1.1699999999999999</v>
      </c>
      <c r="I135" s="231"/>
      <c r="J135" s="226"/>
      <c r="K135" s="226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155</v>
      </c>
      <c r="AU135" s="236" t="s">
        <v>86</v>
      </c>
      <c r="AV135" s="13" t="s">
        <v>86</v>
      </c>
      <c r="AW135" s="13" t="s">
        <v>37</v>
      </c>
      <c r="AX135" s="13" t="s">
        <v>76</v>
      </c>
      <c r="AY135" s="236" t="s">
        <v>139</v>
      </c>
    </row>
    <row r="136" s="13" customFormat="1">
      <c r="A136" s="13"/>
      <c r="B136" s="225"/>
      <c r="C136" s="226"/>
      <c r="D136" s="227" t="s">
        <v>155</v>
      </c>
      <c r="E136" s="228" t="s">
        <v>19</v>
      </c>
      <c r="F136" s="229" t="s">
        <v>211</v>
      </c>
      <c r="G136" s="226"/>
      <c r="H136" s="230">
        <v>32.5</v>
      </c>
      <c r="I136" s="231"/>
      <c r="J136" s="226"/>
      <c r="K136" s="226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155</v>
      </c>
      <c r="AU136" s="236" t="s">
        <v>86</v>
      </c>
      <c r="AV136" s="13" t="s">
        <v>86</v>
      </c>
      <c r="AW136" s="13" t="s">
        <v>37</v>
      </c>
      <c r="AX136" s="13" t="s">
        <v>76</v>
      </c>
      <c r="AY136" s="236" t="s">
        <v>139</v>
      </c>
    </row>
    <row r="137" s="14" customFormat="1">
      <c r="A137" s="14"/>
      <c r="B137" s="237"/>
      <c r="C137" s="238"/>
      <c r="D137" s="227" t="s">
        <v>155</v>
      </c>
      <c r="E137" s="239" t="s">
        <v>19</v>
      </c>
      <c r="F137" s="240" t="s">
        <v>160</v>
      </c>
      <c r="G137" s="238"/>
      <c r="H137" s="241">
        <v>48.424999999999997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155</v>
      </c>
      <c r="AU137" s="247" t="s">
        <v>86</v>
      </c>
      <c r="AV137" s="14" t="s">
        <v>146</v>
      </c>
      <c r="AW137" s="14" t="s">
        <v>37</v>
      </c>
      <c r="AX137" s="14" t="s">
        <v>84</v>
      </c>
      <c r="AY137" s="247" t="s">
        <v>139</v>
      </c>
    </row>
    <row r="138" s="2" customFormat="1" ht="16.5" customHeight="1">
      <c r="A138" s="40"/>
      <c r="B138" s="41"/>
      <c r="C138" s="248" t="s">
        <v>212</v>
      </c>
      <c r="D138" s="248" t="s">
        <v>213</v>
      </c>
      <c r="E138" s="249" t="s">
        <v>214</v>
      </c>
      <c r="F138" s="250" t="s">
        <v>215</v>
      </c>
      <c r="G138" s="251" t="s">
        <v>190</v>
      </c>
      <c r="H138" s="252">
        <v>96.849999999999994</v>
      </c>
      <c r="I138" s="253"/>
      <c r="J138" s="254">
        <f>ROUND(I138*H138,2)</f>
        <v>0</v>
      </c>
      <c r="K138" s="250" t="s">
        <v>145</v>
      </c>
      <c r="L138" s="255"/>
      <c r="M138" s="256" t="s">
        <v>19</v>
      </c>
      <c r="N138" s="257" t="s">
        <v>47</v>
      </c>
      <c r="O138" s="86"/>
      <c r="P138" s="216">
        <f>O138*H138</f>
        <v>0</v>
      </c>
      <c r="Q138" s="216">
        <v>1</v>
      </c>
      <c r="R138" s="216">
        <f>Q138*H138</f>
        <v>96.849999999999994</v>
      </c>
      <c r="S138" s="216">
        <v>0</v>
      </c>
      <c r="T138" s="21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8" t="s">
        <v>194</v>
      </c>
      <c r="AT138" s="218" t="s">
        <v>213</v>
      </c>
      <c r="AU138" s="218" t="s">
        <v>86</v>
      </c>
      <c r="AY138" s="19" t="s">
        <v>139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9" t="s">
        <v>84</v>
      </c>
      <c r="BK138" s="219">
        <f>ROUND(I138*H138,2)</f>
        <v>0</v>
      </c>
      <c r="BL138" s="19" t="s">
        <v>146</v>
      </c>
      <c r="BM138" s="218" t="s">
        <v>216</v>
      </c>
    </row>
    <row r="139" s="13" customFormat="1">
      <c r="A139" s="13"/>
      <c r="B139" s="225"/>
      <c r="C139" s="226"/>
      <c r="D139" s="227" t="s">
        <v>155</v>
      </c>
      <c r="E139" s="226"/>
      <c r="F139" s="229" t="s">
        <v>217</v>
      </c>
      <c r="G139" s="226"/>
      <c r="H139" s="230">
        <v>96.849999999999994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155</v>
      </c>
      <c r="AU139" s="236" t="s">
        <v>86</v>
      </c>
      <c r="AV139" s="13" t="s">
        <v>86</v>
      </c>
      <c r="AW139" s="13" t="s">
        <v>4</v>
      </c>
      <c r="AX139" s="13" t="s">
        <v>84</v>
      </c>
      <c r="AY139" s="236" t="s">
        <v>139</v>
      </c>
    </row>
    <row r="140" s="12" customFormat="1" ht="22.8" customHeight="1">
      <c r="A140" s="12"/>
      <c r="B140" s="191"/>
      <c r="C140" s="192"/>
      <c r="D140" s="193" t="s">
        <v>75</v>
      </c>
      <c r="E140" s="205" t="s">
        <v>97</v>
      </c>
      <c r="F140" s="205" t="s">
        <v>218</v>
      </c>
      <c r="G140" s="192"/>
      <c r="H140" s="192"/>
      <c r="I140" s="195"/>
      <c r="J140" s="206">
        <f>BK140</f>
        <v>0</v>
      </c>
      <c r="K140" s="192"/>
      <c r="L140" s="197"/>
      <c r="M140" s="198"/>
      <c r="N140" s="199"/>
      <c r="O140" s="199"/>
      <c r="P140" s="200">
        <f>SUM(P141:P143)</f>
        <v>0</v>
      </c>
      <c r="Q140" s="199"/>
      <c r="R140" s="200">
        <f>SUM(R141:R143)</f>
        <v>0</v>
      </c>
      <c r="S140" s="199"/>
      <c r="T140" s="201">
        <f>SUM(T141:T143)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2" t="s">
        <v>84</v>
      </c>
      <c r="AT140" s="203" t="s">
        <v>75</v>
      </c>
      <c r="AU140" s="203" t="s">
        <v>84</v>
      </c>
      <c r="AY140" s="202" t="s">
        <v>139</v>
      </c>
      <c r="BK140" s="204">
        <f>SUM(BK141:BK143)</f>
        <v>0</v>
      </c>
    </row>
    <row r="141" s="2" customFormat="1" ht="24.15" customHeight="1">
      <c r="A141" s="40"/>
      <c r="B141" s="41"/>
      <c r="C141" s="207" t="s">
        <v>219</v>
      </c>
      <c r="D141" s="207" t="s">
        <v>141</v>
      </c>
      <c r="E141" s="208" t="s">
        <v>220</v>
      </c>
      <c r="F141" s="209" t="s">
        <v>221</v>
      </c>
      <c r="G141" s="210" t="s">
        <v>95</v>
      </c>
      <c r="H141" s="211">
        <v>84</v>
      </c>
      <c r="I141" s="212"/>
      <c r="J141" s="213">
        <f>ROUND(I141*H141,2)</f>
        <v>0</v>
      </c>
      <c r="K141" s="209" t="s">
        <v>145</v>
      </c>
      <c r="L141" s="46"/>
      <c r="M141" s="214" t="s">
        <v>19</v>
      </c>
      <c r="N141" s="215" t="s">
        <v>47</v>
      </c>
      <c r="O141" s="86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8" t="s">
        <v>146</v>
      </c>
      <c r="AT141" s="218" t="s">
        <v>141</v>
      </c>
      <c r="AU141" s="218" t="s">
        <v>86</v>
      </c>
      <c r="AY141" s="19" t="s">
        <v>139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9" t="s">
        <v>84</v>
      </c>
      <c r="BK141" s="219">
        <f>ROUND(I141*H141,2)</f>
        <v>0</v>
      </c>
      <c r="BL141" s="19" t="s">
        <v>146</v>
      </c>
      <c r="BM141" s="218" t="s">
        <v>222</v>
      </c>
    </row>
    <row r="142" s="2" customFormat="1">
      <c r="A142" s="40"/>
      <c r="B142" s="41"/>
      <c r="C142" s="42"/>
      <c r="D142" s="220" t="s">
        <v>148</v>
      </c>
      <c r="E142" s="42"/>
      <c r="F142" s="221" t="s">
        <v>223</v>
      </c>
      <c r="G142" s="42"/>
      <c r="H142" s="42"/>
      <c r="I142" s="222"/>
      <c r="J142" s="42"/>
      <c r="K142" s="42"/>
      <c r="L142" s="46"/>
      <c r="M142" s="223"/>
      <c r="N142" s="224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148</v>
      </c>
      <c r="AU142" s="19" t="s">
        <v>86</v>
      </c>
    </row>
    <row r="143" s="13" customFormat="1">
      <c r="A143" s="13"/>
      <c r="B143" s="225"/>
      <c r="C143" s="226"/>
      <c r="D143" s="227" t="s">
        <v>155</v>
      </c>
      <c r="E143" s="228" t="s">
        <v>19</v>
      </c>
      <c r="F143" s="229" t="s">
        <v>224</v>
      </c>
      <c r="G143" s="226"/>
      <c r="H143" s="230">
        <v>84</v>
      </c>
      <c r="I143" s="231"/>
      <c r="J143" s="226"/>
      <c r="K143" s="226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155</v>
      </c>
      <c r="AU143" s="236" t="s">
        <v>86</v>
      </c>
      <c r="AV143" s="13" t="s">
        <v>86</v>
      </c>
      <c r="AW143" s="13" t="s">
        <v>37</v>
      </c>
      <c r="AX143" s="13" t="s">
        <v>84</v>
      </c>
      <c r="AY143" s="236" t="s">
        <v>139</v>
      </c>
    </row>
    <row r="144" s="12" customFormat="1" ht="22.8" customHeight="1">
      <c r="A144" s="12"/>
      <c r="B144" s="191"/>
      <c r="C144" s="192"/>
      <c r="D144" s="193" t="s">
        <v>75</v>
      </c>
      <c r="E144" s="205" t="s">
        <v>146</v>
      </c>
      <c r="F144" s="205" t="s">
        <v>225</v>
      </c>
      <c r="G144" s="192"/>
      <c r="H144" s="192"/>
      <c r="I144" s="195"/>
      <c r="J144" s="206">
        <f>BK144</f>
        <v>0</v>
      </c>
      <c r="K144" s="192"/>
      <c r="L144" s="197"/>
      <c r="M144" s="198"/>
      <c r="N144" s="199"/>
      <c r="O144" s="199"/>
      <c r="P144" s="200">
        <f>SUM(P145:P151)</f>
        <v>0</v>
      </c>
      <c r="Q144" s="199"/>
      <c r="R144" s="200">
        <f>SUM(R145:R151)</f>
        <v>30.970812599999999</v>
      </c>
      <c r="S144" s="199"/>
      <c r="T144" s="201">
        <f>SUM(T145:T151)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2" t="s">
        <v>84</v>
      </c>
      <c r="AT144" s="203" t="s">
        <v>75</v>
      </c>
      <c r="AU144" s="203" t="s">
        <v>84</v>
      </c>
      <c r="AY144" s="202" t="s">
        <v>139</v>
      </c>
      <c r="BK144" s="204">
        <f>SUM(BK145:BK151)</f>
        <v>0</v>
      </c>
    </row>
    <row r="145" s="2" customFormat="1" ht="33" customHeight="1">
      <c r="A145" s="40"/>
      <c r="B145" s="41"/>
      <c r="C145" s="207" t="s">
        <v>8</v>
      </c>
      <c r="D145" s="207" t="s">
        <v>141</v>
      </c>
      <c r="E145" s="208" t="s">
        <v>226</v>
      </c>
      <c r="F145" s="209" t="s">
        <v>227</v>
      </c>
      <c r="G145" s="210" t="s">
        <v>152</v>
      </c>
      <c r="H145" s="211">
        <v>16.379999999999999</v>
      </c>
      <c r="I145" s="212"/>
      <c r="J145" s="213">
        <f>ROUND(I145*H145,2)</f>
        <v>0</v>
      </c>
      <c r="K145" s="209" t="s">
        <v>145</v>
      </c>
      <c r="L145" s="46"/>
      <c r="M145" s="214" t="s">
        <v>19</v>
      </c>
      <c r="N145" s="215" t="s">
        <v>47</v>
      </c>
      <c r="O145" s="86"/>
      <c r="P145" s="216">
        <f>O145*H145</f>
        <v>0</v>
      </c>
      <c r="Q145" s="216">
        <v>1.8907700000000001</v>
      </c>
      <c r="R145" s="216">
        <f>Q145*H145</f>
        <v>30.970812599999999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146</v>
      </c>
      <c r="AT145" s="218" t="s">
        <v>141</v>
      </c>
      <c r="AU145" s="218" t="s">
        <v>86</v>
      </c>
      <c r="AY145" s="19" t="s">
        <v>139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84</v>
      </c>
      <c r="BK145" s="219">
        <f>ROUND(I145*H145,2)</f>
        <v>0</v>
      </c>
      <c r="BL145" s="19" t="s">
        <v>146</v>
      </c>
      <c r="BM145" s="218" t="s">
        <v>228</v>
      </c>
    </row>
    <row r="146" s="2" customFormat="1">
      <c r="A146" s="40"/>
      <c r="B146" s="41"/>
      <c r="C146" s="42"/>
      <c r="D146" s="220" t="s">
        <v>148</v>
      </c>
      <c r="E146" s="42"/>
      <c r="F146" s="221" t="s">
        <v>229</v>
      </c>
      <c r="G146" s="42"/>
      <c r="H146" s="42"/>
      <c r="I146" s="222"/>
      <c r="J146" s="42"/>
      <c r="K146" s="42"/>
      <c r="L146" s="46"/>
      <c r="M146" s="223"/>
      <c r="N146" s="224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148</v>
      </c>
      <c r="AU146" s="19" t="s">
        <v>86</v>
      </c>
    </row>
    <row r="147" s="13" customFormat="1">
      <c r="A147" s="13"/>
      <c r="B147" s="225"/>
      <c r="C147" s="226"/>
      <c r="D147" s="227" t="s">
        <v>155</v>
      </c>
      <c r="E147" s="228" t="s">
        <v>19</v>
      </c>
      <c r="F147" s="229" t="s">
        <v>230</v>
      </c>
      <c r="G147" s="226"/>
      <c r="H147" s="230">
        <v>5.6550000000000002</v>
      </c>
      <c r="I147" s="231"/>
      <c r="J147" s="226"/>
      <c r="K147" s="226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155</v>
      </c>
      <c r="AU147" s="236" t="s">
        <v>86</v>
      </c>
      <c r="AV147" s="13" t="s">
        <v>86</v>
      </c>
      <c r="AW147" s="13" t="s">
        <v>37</v>
      </c>
      <c r="AX147" s="13" t="s">
        <v>76</v>
      </c>
      <c r="AY147" s="236" t="s">
        <v>139</v>
      </c>
    </row>
    <row r="148" s="13" customFormat="1">
      <c r="A148" s="13"/>
      <c r="B148" s="225"/>
      <c r="C148" s="226"/>
      <c r="D148" s="227" t="s">
        <v>155</v>
      </c>
      <c r="E148" s="228" t="s">
        <v>19</v>
      </c>
      <c r="F148" s="229" t="s">
        <v>231</v>
      </c>
      <c r="G148" s="226"/>
      <c r="H148" s="230">
        <v>0.58499999999999996</v>
      </c>
      <c r="I148" s="231"/>
      <c r="J148" s="226"/>
      <c r="K148" s="226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155</v>
      </c>
      <c r="AU148" s="236" t="s">
        <v>86</v>
      </c>
      <c r="AV148" s="13" t="s">
        <v>86</v>
      </c>
      <c r="AW148" s="13" t="s">
        <v>37</v>
      </c>
      <c r="AX148" s="13" t="s">
        <v>76</v>
      </c>
      <c r="AY148" s="236" t="s">
        <v>139</v>
      </c>
    </row>
    <row r="149" s="13" customFormat="1">
      <c r="A149" s="13"/>
      <c r="B149" s="225"/>
      <c r="C149" s="226"/>
      <c r="D149" s="227" t="s">
        <v>155</v>
      </c>
      <c r="E149" s="228" t="s">
        <v>19</v>
      </c>
      <c r="F149" s="229" t="s">
        <v>232</v>
      </c>
      <c r="G149" s="226"/>
      <c r="H149" s="230">
        <v>0.39000000000000001</v>
      </c>
      <c r="I149" s="231"/>
      <c r="J149" s="226"/>
      <c r="K149" s="226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155</v>
      </c>
      <c r="AU149" s="236" t="s">
        <v>86</v>
      </c>
      <c r="AV149" s="13" t="s">
        <v>86</v>
      </c>
      <c r="AW149" s="13" t="s">
        <v>37</v>
      </c>
      <c r="AX149" s="13" t="s">
        <v>76</v>
      </c>
      <c r="AY149" s="236" t="s">
        <v>139</v>
      </c>
    </row>
    <row r="150" s="13" customFormat="1">
      <c r="A150" s="13"/>
      <c r="B150" s="225"/>
      <c r="C150" s="226"/>
      <c r="D150" s="227" t="s">
        <v>155</v>
      </c>
      <c r="E150" s="228" t="s">
        <v>19</v>
      </c>
      <c r="F150" s="229" t="s">
        <v>233</v>
      </c>
      <c r="G150" s="226"/>
      <c r="H150" s="230">
        <v>9.75</v>
      </c>
      <c r="I150" s="231"/>
      <c r="J150" s="226"/>
      <c r="K150" s="226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155</v>
      </c>
      <c r="AU150" s="236" t="s">
        <v>86</v>
      </c>
      <c r="AV150" s="13" t="s">
        <v>86</v>
      </c>
      <c r="AW150" s="13" t="s">
        <v>37</v>
      </c>
      <c r="AX150" s="13" t="s">
        <v>76</v>
      </c>
      <c r="AY150" s="236" t="s">
        <v>139</v>
      </c>
    </row>
    <row r="151" s="14" customFormat="1">
      <c r="A151" s="14"/>
      <c r="B151" s="237"/>
      <c r="C151" s="238"/>
      <c r="D151" s="227" t="s">
        <v>155</v>
      </c>
      <c r="E151" s="239" t="s">
        <v>19</v>
      </c>
      <c r="F151" s="240" t="s">
        <v>160</v>
      </c>
      <c r="G151" s="238"/>
      <c r="H151" s="241">
        <v>16.379999999999999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155</v>
      </c>
      <c r="AU151" s="247" t="s">
        <v>86</v>
      </c>
      <c r="AV151" s="14" t="s">
        <v>146</v>
      </c>
      <c r="AW151" s="14" t="s">
        <v>37</v>
      </c>
      <c r="AX151" s="14" t="s">
        <v>84</v>
      </c>
      <c r="AY151" s="247" t="s">
        <v>139</v>
      </c>
    </row>
    <row r="152" s="12" customFormat="1" ht="22.8" customHeight="1">
      <c r="A152" s="12"/>
      <c r="B152" s="191"/>
      <c r="C152" s="192"/>
      <c r="D152" s="193" t="s">
        <v>75</v>
      </c>
      <c r="E152" s="205" t="s">
        <v>173</v>
      </c>
      <c r="F152" s="205" t="s">
        <v>234</v>
      </c>
      <c r="G152" s="192"/>
      <c r="H152" s="192"/>
      <c r="I152" s="195"/>
      <c r="J152" s="206">
        <f>BK152</f>
        <v>0</v>
      </c>
      <c r="K152" s="192"/>
      <c r="L152" s="197"/>
      <c r="M152" s="198"/>
      <c r="N152" s="199"/>
      <c r="O152" s="199"/>
      <c r="P152" s="200">
        <f>SUM(P153:P159)</f>
        <v>0</v>
      </c>
      <c r="Q152" s="199"/>
      <c r="R152" s="200">
        <f>SUM(R153:R159)</f>
        <v>186.16752000000003</v>
      </c>
      <c r="S152" s="199"/>
      <c r="T152" s="201">
        <f>SUM(T153:T159)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2" t="s">
        <v>84</v>
      </c>
      <c r="AT152" s="203" t="s">
        <v>75</v>
      </c>
      <c r="AU152" s="203" t="s">
        <v>84</v>
      </c>
      <c r="AY152" s="202" t="s">
        <v>139</v>
      </c>
      <c r="BK152" s="204">
        <f>SUM(BK153:BK159)</f>
        <v>0</v>
      </c>
    </row>
    <row r="153" s="2" customFormat="1" ht="33" customHeight="1">
      <c r="A153" s="40"/>
      <c r="B153" s="41"/>
      <c r="C153" s="207" t="s">
        <v>235</v>
      </c>
      <c r="D153" s="207" t="s">
        <v>141</v>
      </c>
      <c r="E153" s="208" t="s">
        <v>236</v>
      </c>
      <c r="F153" s="209" t="s">
        <v>237</v>
      </c>
      <c r="G153" s="210" t="s">
        <v>144</v>
      </c>
      <c r="H153" s="211">
        <v>336</v>
      </c>
      <c r="I153" s="212"/>
      <c r="J153" s="213">
        <f>ROUND(I153*H153,2)</f>
        <v>0</v>
      </c>
      <c r="K153" s="209" t="s">
        <v>145</v>
      </c>
      <c r="L153" s="46"/>
      <c r="M153" s="214" t="s">
        <v>19</v>
      </c>
      <c r="N153" s="215" t="s">
        <v>47</v>
      </c>
      <c r="O153" s="86"/>
      <c r="P153" s="216">
        <f>O153*H153</f>
        <v>0</v>
      </c>
      <c r="Q153" s="216">
        <v>0.46000000000000002</v>
      </c>
      <c r="R153" s="216">
        <f>Q153*H153</f>
        <v>154.56</v>
      </c>
      <c r="S153" s="216">
        <v>0</v>
      </c>
      <c r="T153" s="21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8" t="s">
        <v>146</v>
      </c>
      <c r="AT153" s="218" t="s">
        <v>141</v>
      </c>
      <c r="AU153" s="218" t="s">
        <v>86</v>
      </c>
      <c r="AY153" s="19" t="s">
        <v>139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19" t="s">
        <v>84</v>
      </c>
      <c r="BK153" s="219">
        <f>ROUND(I153*H153,2)</f>
        <v>0</v>
      </c>
      <c r="BL153" s="19" t="s">
        <v>146</v>
      </c>
      <c r="BM153" s="218" t="s">
        <v>238</v>
      </c>
    </row>
    <row r="154" s="2" customFormat="1">
      <c r="A154" s="40"/>
      <c r="B154" s="41"/>
      <c r="C154" s="42"/>
      <c r="D154" s="220" t="s">
        <v>148</v>
      </c>
      <c r="E154" s="42"/>
      <c r="F154" s="221" t="s">
        <v>239</v>
      </c>
      <c r="G154" s="42"/>
      <c r="H154" s="42"/>
      <c r="I154" s="222"/>
      <c r="J154" s="42"/>
      <c r="K154" s="42"/>
      <c r="L154" s="46"/>
      <c r="M154" s="223"/>
      <c r="N154" s="224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148</v>
      </c>
      <c r="AU154" s="19" t="s">
        <v>86</v>
      </c>
    </row>
    <row r="155" s="13" customFormat="1">
      <c r="A155" s="13"/>
      <c r="B155" s="225"/>
      <c r="C155" s="226"/>
      <c r="D155" s="227" t="s">
        <v>155</v>
      </c>
      <c r="E155" s="228" t="s">
        <v>19</v>
      </c>
      <c r="F155" s="229" t="s">
        <v>240</v>
      </c>
      <c r="G155" s="226"/>
      <c r="H155" s="230">
        <v>336</v>
      </c>
      <c r="I155" s="231"/>
      <c r="J155" s="226"/>
      <c r="K155" s="226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155</v>
      </c>
      <c r="AU155" s="236" t="s">
        <v>86</v>
      </c>
      <c r="AV155" s="13" t="s">
        <v>86</v>
      </c>
      <c r="AW155" s="13" t="s">
        <v>37</v>
      </c>
      <c r="AX155" s="13" t="s">
        <v>84</v>
      </c>
      <c r="AY155" s="236" t="s">
        <v>139</v>
      </c>
    </row>
    <row r="156" s="2" customFormat="1" ht="55.5" customHeight="1">
      <c r="A156" s="40"/>
      <c r="B156" s="41"/>
      <c r="C156" s="207" t="s">
        <v>241</v>
      </c>
      <c r="D156" s="207" t="s">
        <v>141</v>
      </c>
      <c r="E156" s="208" t="s">
        <v>242</v>
      </c>
      <c r="F156" s="209" t="s">
        <v>243</v>
      </c>
      <c r="G156" s="210" t="s">
        <v>144</v>
      </c>
      <c r="H156" s="211">
        <v>168</v>
      </c>
      <c r="I156" s="212"/>
      <c r="J156" s="213">
        <f>ROUND(I156*H156,2)</f>
        <v>0</v>
      </c>
      <c r="K156" s="209" t="s">
        <v>145</v>
      </c>
      <c r="L156" s="46"/>
      <c r="M156" s="214" t="s">
        <v>19</v>
      </c>
      <c r="N156" s="215" t="s">
        <v>47</v>
      </c>
      <c r="O156" s="86"/>
      <c r="P156" s="216">
        <f>O156*H156</f>
        <v>0</v>
      </c>
      <c r="Q156" s="216">
        <v>0.1837</v>
      </c>
      <c r="R156" s="216">
        <f>Q156*H156</f>
        <v>30.861599999999999</v>
      </c>
      <c r="S156" s="216">
        <v>0</v>
      </c>
      <c r="T156" s="21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8" t="s">
        <v>146</v>
      </c>
      <c r="AT156" s="218" t="s">
        <v>141</v>
      </c>
      <c r="AU156" s="218" t="s">
        <v>86</v>
      </c>
      <c r="AY156" s="19" t="s">
        <v>139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9" t="s">
        <v>84</v>
      </c>
      <c r="BK156" s="219">
        <f>ROUND(I156*H156,2)</f>
        <v>0</v>
      </c>
      <c r="BL156" s="19" t="s">
        <v>146</v>
      </c>
      <c r="BM156" s="218" t="s">
        <v>244</v>
      </c>
    </row>
    <row r="157" s="2" customFormat="1">
      <c r="A157" s="40"/>
      <c r="B157" s="41"/>
      <c r="C157" s="42"/>
      <c r="D157" s="220" t="s">
        <v>148</v>
      </c>
      <c r="E157" s="42"/>
      <c r="F157" s="221" t="s">
        <v>245</v>
      </c>
      <c r="G157" s="42"/>
      <c r="H157" s="42"/>
      <c r="I157" s="222"/>
      <c r="J157" s="42"/>
      <c r="K157" s="42"/>
      <c r="L157" s="46"/>
      <c r="M157" s="223"/>
      <c r="N157" s="224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148</v>
      </c>
      <c r="AU157" s="19" t="s">
        <v>86</v>
      </c>
    </row>
    <row r="158" s="2" customFormat="1" ht="16.5" customHeight="1">
      <c r="A158" s="40"/>
      <c r="B158" s="41"/>
      <c r="C158" s="248" t="s">
        <v>246</v>
      </c>
      <c r="D158" s="248" t="s">
        <v>213</v>
      </c>
      <c r="E158" s="249" t="s">
        <v>247</v>
      </c>
      <c r="F158" s="250" t="s">
        <v>248</v>
      </c>
      <c r="G158" s="251" t="s">
        <v>144</v>
      </c>
      <c r="H158" s="252">
        <v>3.3599999999999999</v>
      </c>
      <c r="I158" s="253"/>
      <c r="J158" s="254">
        <f>ROUND(I158*H158,2)</f>
        <v>0</v>
      </c>
      <c r="K158" s="250" t="s">
        <v>145</v>
      </c>
      <c r="L158" s="255"/>
      <c r="M158" s="256" t="s">
        <v>19</v>
      </c>
      <c r="N158" s="257" t="s">
        <v>47</v>
      </c>
      <c r="O158" s="86"/>
      <c r="P158" s="216">
        <f>O158*H158</f>
        <v>0</v>
      </c>
      <c r="Q158" s="216">
        <v>0.222</v>
      </c>
      <c r="R158" s="216">
        <f>Q158*H158</f>
        <v>0.74592000000000003</v>
      </c>
      <c r="S158" s="216">
        <v>0</v>
      </c>
      <c r="T158" s="21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8" t="s">
        <v>194</v>
      </c>
      <c r="AT158" s="218" t="s">
        <v>213</v>
      </c>
      <c r="AU158" s="218" t="s">
        <v>86</v>
      </c>
      <c r="AY158" s="19" t="s">
        <v>139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19" t="s">
        <v>84</v>
      </c>
      <c r="BK158" s="219">
        <f>ROUND(I158*H158,2)</f>
        <v>0</v>
      </c>
      <c r="BL158" s="19" t="s">
        <v>146</v>
      </c>
      <c r="BM158" s="218" t="s">
        <v>249</v>
      </c>
    </row>
    <row r="159" s="13" customFormat="1">
      <c r="A159" s="13"/>
      <c r="B159" s="225"/>
      <c r="C159" s="226"/>
      <c r="D159" s="227" t="s">
        <v>155</v>
      </c>
      <c r="E159" s="226"/>
      <c r="F159" s="229" t="s">
        <v>250</v>
      </c>
      <c r="G159" s="226"/>
      <c r="H159" s="230">
        <v>3.3599999999999999</v>
      </c>
      <c r="I159" s="231"/>
      <c r="J159" s="226"/>
      <c r="K159" s="226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155</v>
      </c>
      <c r="AU159" s="236" t="s">
        <v>86</v>
      </c>
      <c r="AV159" s="13" t="s">
        <v>86</v>
      </c>
      <c r="AW159" s="13" t="s">
        <v>4</v>
      </c>
      <c r="AX159" s="13" t="s">
        <v>84</v>
      </c>
      <c r="AY159" s="236" t="s">
        <v>139</v>
      </c>
    </row>
    <row r="160" s="12" customFormat="1" ht="22.8" customHeight="1">
      <c r="A160" s="12"/>
      <c r="B160" s="191"/>
      <c r="C160" s="192"/>
      <c r="D160" s="193" t="s">
        <v>75</v>
      </c>
      <c r="E160" s="205" t="s">
        <v>194</v>
      </c>
      <c r="F160" s="205" t="s">
        <v>251</v>
      </c>
      <c r="G160" s="192"/>
      <c r="H160" s="192"/>
      <c r="I160" s="195"/>
      <c r="J160" s="206">
        <f>BK160</f>
        <v>0</v>
      </c>
      <c r="K160" s="192"/>
      <c r="L160" s="197"/>
      <c r="M160" s="198"/>
      <c r="N160" s="199"/>
      <c r="O160" s="199"/>
      <c r="P160" s="200">
        <f>SUM(P161:P233)</f>
        <v>0</v>
      </c>
      <c r="Q160" s="199"/>
      <c r="R160" s="200">
        <f>SUM(R161:R233)</f>
        <v>19.862094200000001</v>
      </c>
      <c r="S160" s="199"/>
      <c r="T160" s="201">
        <f>SUM(T161:T233)</f>
        <v>21.355740000000001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2" t="s">
        <v>84</v>
      </c>
      <c r="AT160" s="203" t="s">
        <v>75</v>
      </c>
      <c r="AU160" s="203" t="s">
        <v>84</v>
      </c>
      <c r="AY160" s="202" t="s">
        <v>139</v>
      </c>
      <c r="BK160" s="204">
        <f>SUM(BK161:BK233)</f>
        <v>0</v>
      </c>
    </row>
    <row r="161" s="2" customFormat="1" ht="24.15" customHeight="1">
      <c r="A161" s="40"/>
      <c r="B161" s="41"/>
      <c r="C161" s="207" t="s">
        <v>252</v>
      </c>
      <c r="D161" s="207" t="s">
        <v>141</v>
      </c>
      <c r="E161" s="208" t="s">
        <v>253</v>
      </c>
      <c r="F161" s="209" t="s">
        <v>254</v>
      </c>
      <c r="G161" s="210" t="s">
        <v>95</v>
      </c>
      <c r="H161" s="211">
        <v>55</v>
      </c>
      <c r="I161" s="212"/>
      <c r="J161" s="213">
        <f>ROUND(I161*H161,2)</f>
        <v>0</v>
      </c>
      <c r="K161" s="209" t="s">
        <v>145</v>
      </c>
      <c r="L161" s="46"/>
      <c r="M161" s="214" t="s">
        <v>19</v>
      </c>
      <c r="N161" s="215" t="s">
        <v>47</v>
      </c>
      <c r="O161" s="86"/>
      <c r="P161" s="216">
        <f>O161*H161</f>
        <v>0</v>
      </c>
      <c r="Q161" s="216">
        <v>0</v>
      </c>
      <c r="R161" s="216">
        <f>Q161*H161</f>
        <v>0</v>
      </c>
      <c r="S161" s="216">
        <v>0.065000000000000002</v>
      </c>
      <c r="T161" s="217">
        <f>S161*H161</f>
        <v>3.5750000000000002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8" t="s">
        <v>146</v>
      </c>
      <c r="AT161" s="218" t="s">
        <v>141</v>
      </c>
      <c r="AU161" s="218" t="s">
        <v>86</v>
      </c>
      <c r="AY161" s="19" t="s">
        <v>139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19" t="s">
        <v>84</v>
      </c>
      <c r="BK161" s="219">
        <f>ROUND(I161*H161,2)</f>
        <v>0</v>
      </c>
      <c r="BL161" s="19" t="s">
        <v>146</v>
      </c>
      <c r="BM161" s="218" t="s">
        <v>255</v>
      </c>
    </row>
    <row r="162" s="2" customFormat="1">
      <c r="A162" s="40"/>
      <c r="B162" s="41"/>
      <c r="C162" s="42"/>
      <c r="D162" s="220" t="s">
        <v>148</v>
      </c>
      <c r="E162" s="42"/>
      <c r="F162" s="221" t="s">
        <v>256</v>
      </c>
      <c r="G162" s="42"/>
      <c r="H162" s="42"/>
      <c r="I162" s="222"/>
      <c r="J162" s="42"/>
      <c r="K162" s="42"/>
      <c r="L162" s="46"/>
      <c r="M162" s="223"/>
      <c r="N162" s="224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148</v>
      </c>
      <c r="AU162" s="19" t="s">
        <v>86</v>
      </c>
    </row>
    <row r="163" s="2" customFormat="1" ht="24.15" customHeight="1">
      <c r="A163" s="40"/>
      <c r="B163" s="41"/>
      <c r="C163" s="207" t="s">
        <v>257</v>
      </c>
      <c r="D163" s="207" t="s">
        <v>141</v>
      </c>
      <c r="E163" s="208" t="s">
        <v>258</v>
      </c>
      <c r="F163" s="209" t="s">
        <v>259</v>
      </c>
      <c r="G163" s="210" t="s">
        <v>260</v>
      </c>
      <c r="H163" s="211">
        <v>4</v>
      </c>
      <c r="I163" s="212"/>
      <c r="J163" s="213">
        <f>ROUND(I163*H163,2)</f>
        <v>0</v>
      </c>
      <c r="K163" s="209" t="s">
        <v>19</v>
      </c>
      <c r="L163" s="46"/>
      <c r="M163" s="214" t="s">
        <v>19</v>
      </c>
      <c r="N163" s="215" t="s">
        <v>47</v>
      </c>
      <c r="O163" s="86"/>
      <c r="P163" s="216">
        <f>O163*H163</f>
        <v>0</v>
      </c>
      <c r="Q163" s="216">
        <v>6.9999999999999994E-05</v>
      </c>
      <c r="R163" s="216">
        <f>Q163*H163</f>
        <v>0.00027999999999999998</v>
      </c>
      <c r="S163" s="216">
        <v>0.010070000000000001</v>
      </c>
      <c r="T163" s="217">
        <f>S163*H163</f>
        <v>0.040280000000000003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8" t="s">
        <v>146</v>
      </c>
      <c r="AT163" s="218" t="s">
        <v>141</v>
      </c>
      <c r="AU163" s="218" t="s">
        <v>86</v>
      </c>
      <c r="AY163" s="19" t="s">
        <v>139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9" t="s">
        <v>84</v>
      </c>
      <c r="BK163" s="219">
        <f>ROUND(I163*H163,2)</f>
        <v>0</v>
      </c>
      <c r="BL163" s="19" t="s">
        <v>146</v>
      </c>
      <c r="BM163" s="218" t="s">
        <v>261</v>
      </c>
    </row>
    <row r="164" s="2" customFormat="1" ht="24.15" customHeight="1">
      <c r="A164" s="40"/>
      <c r="B164" s="41"/>
      <c r="C164" s="207" t="s">
        <v>262</v>
      </c>
      <c r="D164" s="207" t="s">
        <v>141</v>
      </c>
      <c r="E164" s="208" t="s">
        <v>263</v>
      </c>
      <c r="F164" s="209" t="s">
        <v>264</v>
      </c>
      <c r="G164" s="210" t="s">
        <v>260</v>
      </c>
      <c r="H164" s="211">
        <v>1</v>
      </c>
      <c r="I164" s="212"/>
      <c r="J164" s="213">
        <f>ROUND(I164*H164,2)</f>
        <v>0</v>
      </c>
      <c r="K164" s="209" t="s">
        <v>19</v>
      </c>
      <c r="L164" s="46"/>
      <c r="M164" s="214" t="s">
        <v>19</v>
      </c>
      <c r="N164" s="215" t="s">
        <v>47</v>
      </c>
      <c r="O164" s="86"/>
      <c r="P164" s="216">
        <f>O164*H164</f>
        <v>0</v>
      </c>
      <c r="Q164" s="216">
        <v>6.9999999999999994E-05</v>
      </c>
      <c r="R164" s="216">
        <f>Q164*H164</f>
        <v>6.9999999999999994E-05</v>
      </c>
      <c r="S164" s="216">
        <v>0.010070000000000001</v>
      </c>
      <c r="T164" s="217">
        <f>S164*H164</f>
        <v>0.010070000000000001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8" t="s">
        <v>146</v>
      </c>
      <c r="AT164" s="218" t="s">
        <v>141</v>
      </c>
      <c r="AU164" s="218" t="s">
        <v>86</v>
      </c>
      <c r="AY164" s="19" t="s">
        <v>139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19" t="s">
        <v>84</v>
      </c>
      <c r="BK164" s="219">
        <f>ROUND(I164*H164,2)</f>
        <v>0</v>
      </c>
      <c r="BL164" s="19" t="s">
        <v>146</v>
      </c>
      <c r="BM164" s="218" t="s">
        <v>265</v>
      </c>
    </row>
    <row r="165" s="2" customFormat="1" ht="24.15" customHeight="1">
      <c r="A165" s="40"/>
      <c r="B165" s="41"/>
      <c r="C165" s="207" t="s">
        <v>266</v>
      </c>
      <c r="D165" s="207" t="s">
        <v>141</v>
      </c>
      <c r="E165" s="208" t="s">
        <v>267</v>
      </c>
      <c r="F165" s="209" t="s">
        <v>268</v>
      </c>
      <c r="G165" s="210" t="s">
        <v>260</v>
      </c>
      <c r="H165" s="211">
        <v>1</v>
      </c>
      <c r="I165" s="212"/>
      <c r="J165" s="213">
        <f>ROUND(I165*H165,2)</f>
        <v>0</v>
      </c>
      <c r="K165" s="209" t="s">
        <v>19</v>
      </c>
      <c r="L165" s="46"/>
      <c r="M165" s="214" t="s">
        <v>19</v>
      </c>
      <c r="N165" s="215" t="s">
        <v>47</v>
      </c>
      <c r="O165" s="86"/>
      <c r="P165" s="216">
        <f>O165*H165</f>
        <v>0</v>
      </c>
      <c r="Q165" s="216">
        <v>6.9999999999999994E-05</v>
      </c>
      <c r="R165" s="216">
        <f>Q165*H165</f>
        <v>6.9999999999999994E-05</v>
      </c>
      <c r="S165" s="216">
        <v>0.010070000000000001</v>
      </c>
      <c r="T165" s="217">
        <f>S165*H165</f>
        <v>0.010070000000000001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8" t="s">
        <v>146</v>
      </c>
      <c r="AT165" s="218" t="s">
        <v>141</v>
      </c>
      <c r="AU165" s="218" t="s">
        <v>86</v>
      </c>
      <c r="AY165" s="19" t="s">
        <v>139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19" t="s">
        <v>84</v>
      </c>
      <c r="BK165" s="219">
        <f>ROUND(I165*H165,2)</f>
        <v>0</v>
      </c>
      <c r="BL165" s="19" t="s">
        <v>146</v>
      </c>
      <c r="BM165" s="218" t="s">
        <v>269</v>
      </c>
    </row>
    <row r="166" s="2" customFormat="1" ht="24.15" customHeight="1">
      <c r="A166" s="40"/>
      <c r="B166" s="41"/>
      <c r="C166" s="207" t="s">
        <v>270</v>
      </c>
      <c r="D166" s="207" t="s">
        <v>141</v>
      </c>
      <c r="E166" s="208" t="s">
        <v>271</v>
      </c>
      <c r="F166" s="209" t="s">
        <v>272</v>
      </c>
      <c r="G166" s="210" t="s">
        <v>95</v>
      </c>
      <c r="H166" s="211">
        <v>29</v>
      </c>
      <c r="I166" s="212"/>
      <c r="J166" s="213">
        <f>ROUND(I166*H166,2)</f>
        <v>0</v>
      </c>
      <c r="K166" s="209" t="s">
        <v>145</v>
      </c>
      <c r="L166" s="46"/>
      <c r="M166" s="214" t="s">
        <v>19</v>
      </c>
      <c r="N166" s="215" t="s">
        <v>47</v>
      </c>
      <c r="O166" s="86"/>
      <c r="P166" s="216">
        <f>O166*H166</f>
        <v>0</v>
      </c>
      <c r="Q166" s="216">
        <v>1.0000000000000001E-05</v>
      </c>
      <c r="R166" s="216">
        <f>Q166*H166</f>
        <v>0.00029</v>
      </c>
      <c r="S166" s="216">
        <v>0</v>
      </c>
      <c r="T166" s="217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8" t="s">
        <v>146</v>
      </c>
      <c r="AT166" s="218" t="s">
        <v>141</v>
      </c>
      <c r="AU166" s="218" t="s">
        <v>86</v>
      </c>
      <c r="AY166" s="19" t="s">
        <v>139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19" t="s">
        <v>84</v>
      </c>
      <c r="BK166" s="219">
        <f>ROUND(I166*H166,2)</f>
        <v>0</v>
      </c>
      <c r="BL166" s="19" t="s">
        <v>146</v>
      </c>
      <c r="BM166" s="218" t="s">
        <v>273</v>
      </c>
    </row>
    <row r="167" s="2" customFormat="1">
      <c r="A167" s="40"/>
      <c r="B167" s="41"/>
      <c r="C167" s="42"/>
      <c r="D167" s="220" t="s">
        <v>148</v>
      </c>
      <c r="E167" s="42"/>
      <c r="F167" s="221" t="s">
        <v>274</v>
      </c>
      <c r="G167" s="42"/>
      <c r="H167" s="42"/>
      <c r="I167" s="222"/>
      <c r="J167" s="42"/>
      <c r="K167" s="42"/>
      <c r="L167" s="46"/>
      <c r="M167" s="223"/>
      <c r="N167" s="224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148</v>
      </c>
      <c r="AU167" s="19" t="s">
        <v>86</v>
      </c>
    </row>
    <row r="168" s="2" customFormat="1" ht="24.15" customHeight="1">
      <c r="A168" s="40"/>
      <c r="B168" s="41"/>
      <c r="C168" s="248" t="s">
        <v>7</v>
      </c>
      <c r="D168" s="248" t="s">
        <v>213</v>
      </c>
      <c r="E168" s="249" t="s">
        <v>275</v>
      </c>
      <c r="F168" s="250" t="s">
        <v>276</v>
      </c>
      <c r="G168" s="251" t="s">
        <v>95</v>
      </c>
      <c r="H168" s="252">
        <v>20.300000000000001</v>
      </c>
      <c r="I168" s="253"/>
      <c r="J168" s="254">
        <f>ROUND(I168*H168,2)</f>
        <v>0</v>
      </c>
      <c r="K168" s="250" t="s">
        <v>145</v>
      </c>
      <c r="L168" s="255"/>
      <c r="M168" s="256" t="s">
        <v>19</v>
      </c>
      <c r="N168" s="257" t="s">
        <v>47</v>
      </c>
      <c r="O168" s="86"/>
      <c r="P168" s="216">
        <f>O168*H168</f>
        <v>0</v>
      </c>
      <c r="Q168" s="216">
        <v>0.0035999999999999999</v>
      </c>
      <c r="R168" s="216">
        <f>Q168*H168</f>
        <v>0.073080000000000006</v>
      </c>
      <c r="S168" s="216">
        <v>0</v>
      </c>
      <c r="T168" s="217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8" t="s">
        <v>194</v>
      </c>
      <c r="AT168" s="218" t="s">
        <v>213</v>
      </c>
      <c r="AU168" s="218" t="s">
        <v>86</v>
      </c>
      <c r="AY168" s="19" t="s">
        <v>139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19" t="s">
        <v>84</v>
      </c>
      <c r="BK168" s="219">
        <f>ROUND(I168*H168,2)</f>
        <v>0</v>
      </c>
      <c r="BL168" s="19" t="s">
        <v>146</v>
      </c>
      <c r="BM168" s="218" t="s">
        <v>277</v>
      </c>
    </row>
    <row r="169" s="13" customFormat="1">
      <c r="A169" s="13"/>
      <c r="B169" s="225"/>
      <c r="C169" s="226"/>
      <c r="D169" s="227" t="s">
        <v>155</v>
      </c>
      <c r="E169" s="226"/>
      <c r="F169" s="229" t="s">
        <v>278</v>
      </c>
      <c r="G169" s="226"/>
      <c r="H169" s="230">
        <v>20.300000000000001</v>
      </c>
      <c r="I169" s="231"/>
      <c r="J169" s="226"/>
      <c r="K169" s="226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155</v>
      </c>
      <c r="AU169" s="236" t="s">
        <v>86</v>
      </c>
      <c r="AV169" s="13" t="s">
        <v>86</v>
      </c>
      <c r="AW169" s="13" t="s">
        <v>4</v>
      </c>
      <c r="AX169" s="13" t="s">
        <v>84</v>
      </c>
      <c r="AY169" s="236" t="s">
        <v>139</v>
      </c>
    </row>
    <row r="170" s="2" customFormat="1" ht="24.15" customHeight="1">
      <c r="A170" s="40"/>
      <c r="B170" s="41"/>
      <c r="C170" s="248" t="s">
        <v>279</v>
      </c>
      <c r="D170" s="248" t="s">
        <v>213</v>
      </c>
      <c r="E170" s="249" t="s">
        <v>280</v>
      </c>
      <c r="F170" s="250" t="s">
        <v>281</v>
      </c>
      <c r="G170" s="251" t="s">
        <v>95</v>
      </c>
      <c r="H170" s="252">
        <v>9.1349999999999998</v>
      </c>
      <c r="I170" s="253"/>
      <c r="J170" s="254">
        <f>ROUND(I170*H170,2)</f>
        <v>0</v>
      </c>
      <c r="K170" s="250" t="s">
        <v>145</v>
      </c>
      <c r="L170" s="255"/>
      <c r="M170" s="256" t="s">
        <v>19</v>
      </c>
      <c r="N170" s="257" t="s">
        <v>47</v>
      </c>
      <c r="O170" s="86"/>
      <c r="P170" s="216">
        <f>O170*H170</f>
        <v>0</v>
      </c>
      <c r="Q170" s="216">
        <v>0.0035999999999999999</v>
      </c>
      <c r="R170" s="216">
        <f>Q170*H170</f>
        <v>0.032885999999999999</v>
      </c>
      <c r="S170" s="216">
        <v>0</v>
      </c>
      <c r="T170" s="217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8" t="s">
        <v>194</v>
      </c>
      <c r="AT170" s="218" t="s">
        <v>213</v>
      </c>
      <c r="AU170" s="218" t="s">
        <v>86</v>
      </c>
      <c r="AY170" s="19" t="s">
        <v>139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19" t="s">
        <v>84</v>
      </c>
      <c r="BK170" s="219">
        <f>ROUND(I170*H170,2)</f>
        <v>0</v>
      </c>
      <c r="BL170" s="19" t="s">
        <v>146</v>
      </c>
      <c r="BM170" s="218" t="s">
        <v>282</v>
      </c>
    </row>
    <row r="171" s="13" customFormat="1">
      <c r="A171" s="13"/>
      <c r="B171" s="225"/>
      <c r="C171" s="226"/>
      <c r="D171" s="227" t="s">
        <v>155</v>
      </c>
      <c r="E171" s="226"/>
      <c r="F171" s="229" t="s">
        <v>283</v>
      </c>
      <c r="G171" s="226"/>
      <c r="H171" s="230">
        <v>9.1349999999999998</v>
      </c>
      <c r="I171" s="231"/>
      <c r="J171" s="226"/>
      <c r="K171" s="226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155</v>
      </c>
      <c r="AU171" s="236" t="s">
        <v>86</v>
      </c>
      <c r="AV171" s="13" t="s">
        <v>86</v>
      </c>
      <c r="AW171" s="13" t="s">
        <v>4</v>
      </c>
      <c r="AX171" s="13" t="s">
        <v>84</v>
      </c>
      <c r="AY171" s="236" t="s">
        <v>139</v>
      </c>
    </row>
    <row r="172" s="2" customFormat="1" ht="24.15" customHeight="1">
      <c r="A172" s="40"/>
      <c r="B172" s="41"/>
      <c r="C172" s="207" t="s">
        <v>284</v>
      </c>
      <c r="D172" s="207" t="s">
        <v>141</v>
      </c>
      <c r="E172" s="208" t="s">
        <v>285</v>
      </c>
      <c r="F172" s="209" t="s">
        <v>286</v>
      </c>
      <c r="G172" s="210" t="s">
        <v>95</v>
      </c>
      <c r="H172" s="211">
        <v>3</v>
      </c>
      <c r="I172" s="212"/>
      <c r="J172" s="213">
        <f>ROUND(I172*H172,2)</f>
        <v>0</v>
      </c>
      <c r="K172" s="209" t="s">
        <v>145</v>
      </c>
      <c r="L172" s="46"/>
      <c r="M172" s="214" t="s">
        <v>19</v>
      </c>
      <c r="N172" s="215" t="s">
        <v>47</v>
      </c>
      <c r="O172" s="86"/>
      <c r="P172" s="216">
        <f>O172*H172</f>
        <v>0</v>
      </c>
      <c r="Q172" s="216">
        <v>1.0000000000000001E-05</v>
      </c>
      <c r="R172" s="216">
        <f>Q172*H172</f>
        <v>3.0000000000000004E-05</v>
      </c>
      <c r="S172" s="216">
        <v>0</v>
      </c>
      <c r="T172" s="217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8" t="s">
        <v>146</v>
      </c>
      <c r="AT172" s="218" t="s">
        <v>141</v>
      </c>
      <c r="AU172" s="218" t="s">
        <v>86</v>
      </c>
      <c r="AY172" s="19" t="s">
        <v>139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19" t="s">
        <v>84</v>
      </c>
      <c r="BK172" s="219">
        <f>ROUND(I172*H172,2)</f>
        <v>0</v>
      </c>
      <c r="BL172" s="19" t="s">
        <v>146</v>
      </c>
      <c r="BM172" s="218" t="s">
        <v>287</v>
      </c>
    </row>
    <row r="173" s="2" customFormat="1">
      <c r="A173" s="40"/>
      <c r="B173" s="41"/>
      <c r="C173" s="42"/>
      <c r="D173" s="220" t="s">
        <v>148</v>
      </c>
      <c r="E173" s="42"/>
      <c r="F173" s="221" t="s">
        <v>288</v>
      </c>
      <c r="G173" s="42"/>
      <c r="H173" s="42"/>
      <c r="I173" s="222"/>
      <c r="J173" s="42"/>
      <c r="K173" s="42"/>
      <c r="L173" s="46"/>
      <c r="M173" s="223"/>
      <c r="N173" s="224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148</v>
      </c>
      <c r="AU173" s="19" t="s">
        <v>86</v>
      </c>
    </row>
    <row r="174" s="13" customFormat="1">
      <c r="A174" s="13"/>
      <c r="B174" s="225"/>
      <c r="C174" s="226"/>
      <c r="D174" s="227" t="s">
        <v>155</v>
      </c>
      <c r="E174" s="228" t="s">
        <v>19</v>
      </c>
      <c r="F174" s="229" t="s">
        <v>98</v>
      </c>
      <c r="G174" s="226"/>
      <c r="H174" s="230">
        <v>3</v>
      </c>
      <c r="I174" s="231"/>
      <c r="J174" s="226"/>
      <c r="K174" s="226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155</v>
      </c>
      <c r="AU174" s="236" t="s">
        <v>86</v>
      </c>
      <c r="AV174" s="13" t="s">
        <v>86</v>
      </c>
      <c r="AW174" s="13" t="s">
        <v>37</v>
      </c>
      <c r="AX174" s="13" t="s">
        <v>84</v>
      </c>
      <c r="AY174" s="236" t="s">
        <v>139</v>
      </c>
    </row>
    <row r="175" s="2" customFormat="1" ht="24.15" customHeight="1">
      <c r="A175" s="40"/>
      <c r="B175" s="41"/>
      <c r="C175" s="248" t="s">
        <v>289</v>
      </c>
      <c r="D175" s="248" t="s">
        <v>213</v>
      </c>
      <c r="E175" s="249" t="s">
        <v>290</v>
      </c>
      <c r="F175" s="250" t="s">
        <v>291</v>
      </c>
      <c r="G175" s="251" t="s">
        <v>95</v>
      </c>
      <c r="H175" s="252">
        <v>3.0449999999999999</v>
      </c>
      <c r="I175" s="253"/>
      <c r="J175" s="254">
        <f>ROUND(I175*H175,2)</f>
        <v>0</v>
      </c>
      <c r="K175" s="250" t="s">
        <v>145</v>
      </c>
      <c r="L175" s="255"/>
      <c r="M175" s="256" t="s">
        <v>19</v>
      </c>
      <c r="N175" s="257" t="s">
        <v>47</v>
      </c>
      <c r="O175" s="86"/>
      <c r="P175" s="216">
        <f>O175*H175</f>
        <v>0</v>
      </c>
      <c r="Q175" s="216">
        <v>0.0051000000000000004</v>
      </c>
      <c r="R175" s="216">
        <f>Q175*H175</f>
        <v>0.0155295</v>
      </c>
      <c r="S175" s="216">
        <v>0</v>
      </c>
      <c r="T175" s="217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8" t="s">
        <v>194</v>
      </c>
      <c r="AT175" s="218" t="s">
        <v>213</v>
      </c>
      <c r="AU175" s="218" t="s">
        <v>86</v>
      </c>
      <c r="AY175" s="19" t="s">
        <v>139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19" t="s">
        <v>84</v>
      </c>
      <c r="BK175" s="219">
        <f>ROUND(I175*H175,2)</f>
        <v>0</v>
      </c>
      <c r="BL175" s="19" t="s">
        <v>146</v>
      </c>
      <c r="BM175" s="218" t="s">
        <v>292</v>
      </c>
    </row>
    <row r="176" s="13" customFormat="1">
      <c r="A176" s="13"/>
      <c r="B176" s="225"/>
      <c r="C176" s="226"/>
      <c r="D176" s="227" t="s">
        <v>155</v>
      </c>
      <c r="E176" s="226"/>
      <c r="F176" s="229" t="s">
        <v>293</v>
      </c>
      <c r="G176" s="226"/>
      <c r="H176" s="230">
        <v>3.0449999999999999</v>
      </c>
      <c r="I176" s="231"/>
      <c r="J176" s="226"/>
      <c r="K176" s="226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155</v>
      </c>
      <c r="AU176" s="236" t="s">
        <v>86</v>
      </c>
      <c r="AV176" s="13" t="s">
        <v>86</v>
      </c>
      <c r="AW176" s="13" t="s">
        <v>4</v>
      </c>
      <c r="AX176" s="13" t="s">
        <v>84</v>
      </c>
      <c r="AY176" s="236" t="s">
        <v>139</v>
      </c>
    </row>
    <row r="177" s="2" customFormat="1" ht="24.15" customHeight="1">
      <c r="A177" s="40"/>
      <c r="B177" s="41"/>
      <c r="C177" s="207" t="s">
        <v>294</v>
      </c>
      <c r="D177" s="207" t="s">
        <v>141</v>
      </c>
      <c r="E177" s="208" t="s">
        <v>295</v>
      </c>
      <c r="F177" s="209" t="s">
        <v>296</v>
      </c>
      <c r="G177" s="210" t="s">
        <v>95</v>
      </c>
      <c r="H177" s="211">
        <v>2</v>
      </c>
      <c r="I177" s="212"/>
      <c r="J177" s="213">
        <f>ROUND(I177*H177,2)</f>
        <v>0</v>
      </c>
      <c r="K177" s="209" t="s">
        <v>145</v>
      </c>
      <c r="L177" s="46"/>
      <c r="M177" s="214" t="s">
        <v>19</v>
      </c>
      <c r="N177" s="215" t="s">
        <v>47</v>
      </c>
      <c r="O177" s="86"/>
      <c r="P177" s="216">
        <f>O177*H177</f>
        <v>0</v>
      </c>
      <c r="Q177" s="216">
        <v>2.0000000000000002E-05</v>
      </c>
      <c r="R177" s="216">
        <f>Q177*H177</f>
        <v>4.0000000000000003E-05</v>
      </c>
      <c r="S177" s="216">
        <v>0</v>
      </c>
      <c r="T177" s="217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8" t="s">
        <v>146</v>
      </c>
      <c r="AT177" s="218" t="s">
        <v>141</v>
      </c>
      <c r="AU177" s="218" t="s">
        <v>86</v>
      </c>
      <c r="AY177" s="19" t="s">
        <v>139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19" t="s">
        <v>84</v>
      </c>
      <c r="BK177" s="219">
        <f>ROUND(I177*H177,2)</f>
        <v>0</v>
      </c>
      <c r="BL177" s="19" t="s">
        <v>146</v>
      </c>
      <c r="BM177" s="218" t="s">
        <v>297</v>
      </c>
    </row>
    <row r="178" s="2" customFormat="1">
      <c r="A178" s="40"/>
      <c r="B178" s="41"/>
      <c r="C178" s="42"/>
      <c r="D178" s="220" t="s">
        <v>148</v>
      </c>
      <c r="E178" s="42"/>
      <c r="F178" s="221" t="s">
        <v>298</v>
      </c>
      <c r="G178" s="42"/>
      <c r="H178" s="42"/>
      <c r="I178" s="222"/>
      <c r="J178" s="42"/>
      <c r="K178" s="42"/>
      <c r="L178" s="46"/>
      <c r="M178" s="223"/>
      <c r="N178" s="224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148</v>
      </c>
      <c r="AU178" s="19" t="s">
        <v>86</v>
      </c>
    </row>
    <row r="179" s="13" customFormat="1">
      <c r="A179" s="13"/>
      <c r="B179" s="225"/>
      <c r="C179" s="226"/>
      <c r="D179" s="227" t="s">
        <v>155</v>
      </c>
      <c r="E179" s="228" t="s">
        <v>19</v>
      </c>
      <c r="F179" s="229" t="s">
        <v>101</v>
      </c>
      <c r="G179" s="226"/>
      <c r="H179" s="230">
        <v>2</v>
      </c>
      <c r="I179" s="231"/>
      <c r="J179" s="226"/>
      <c r="K179" s="226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155</v>
      </c>
      <c r="AU179" s="236" t="s">
        <v>86</v>
      </c>
      <c r="AV179" s="13" t="s">
        <v>86</v>
      </c>
      <c r="AW179" s="13" t="s">
        <v>37</v>
      </c>
      <c r="AX179" s="13" t="s">
        <v>84</v>
      </c>
      <c r="AY179" s="236" t="s">
        <v>139</v>
      </c>
    </row>
    <row r="180" s="2" customFormat="1" ht="24.15" customHeight="1">
      <c r="A180" s="40"/>
      <c r="B180" s="41"/>
      <c r="C180" s="248" t="s">
        <v>299</v>
      </c>
      <c r="D180" s="248" t="s">
        <v>213</v>
      </c>
      <c r="E180" s="249" t="s">
        <v>300</v>
      </c>
      <c r="F180" s="250" t="s">
        <v>301</v>
      </c>
      <c r="G180" s="251" t="s">
        <v>95</v>
      </c>
      <c r="H180" s="252">
        <v>2.0299999999999998</v>
      </c>
      <c r="I180" s="253"/>
      <c r="J180" s="254">
        <f>ROUND(I180*H180,2)</f>
        <v>0</v>
      </c>
      <c r="K180" s="250" t="s">
        <v>145</v>
      </c>
      <c r="L180" s="255"/>
      <c r="M180" s="256" t="s">
        <v>19</v>
      </c>
      <c r="N180" s="257" t="s">
        <v>47</v>
      </c>
      <c r="O180" s="86"/>
      <c r="P180" s="216">
        <f>O180*H180</f>
        <v>0</v>
      </c>
      <c r="Q180" s="216">
        <v>0.0080000000000000002</v>
      </c>
      <c r="R180" s="216">
        <f>Q180*H180</f>
        <v>0.016239999999999997</v>
      </c>
      <c r="S180" s="216">
        <v>0</v>
      </c>
      <c r="T180" s="217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8" t="s">
        <v>194</v>
      </c>
      <c r="AT180" s="218" t="s">
        <v>213</v>
      </c>
      <c r="AU180" s="218" t="s">
        <v>86</v>
      </c>
      <c r="AY180" s="19" t="s">
        <v>139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19" t="s">
        <v>84</v>
      </c>
      <c r="BK180" s="219">
        <f>ROUND(I180*H180,2)</f>
        <v>0</v>
      </c>
      <c r="BL180" s="19" t="s">
        <v>146</v>
      </c>
      <c r="BM180" s="218" t="s">
        <v>302</v>
      </c>
    </row>
    <row r="181" s="13" customFormat="1">
      <c r="A181" s="13"/>
      <c r="B181" s="225"/>
      <c r="C181" s="226"/>
      <c r="D181" s="227" t="s">
        <v>155</v>
      </c>
      <c r="E181" s="226"/>
      <c r="F181" s="229" t="s">
        <v>303</v>
      </c>
      <c r="G181" s="226"/>
      <c r="H181" s="230">
        <v>2.0299999999999998</v>
      </c>
      <c r="I181" s="231"/>
      <c r="J181" s="226"/>
      <c r="K181" s="226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155</v>
      </c>
      <c r="AU181" s="236" t="s">
        <v>86</v>
      </c>
      <c r="AV181" s="13" t="s">
        <v>86</v>
      </c>
      <c r="AW181" s="13" t="s">
        <v>4</v>
      </c>
      <c r="AX181" s="13" t="s">
        <v>84</v>
      </c>
      <c r="AY181" s="236" t="s">
        <v>139</v>
      </c>
    </row>
    <row r="182" s="2" customFormat="1" ht="24.15" customHeight="1">
      <c r="A182" s="40"/>
      <c r="B182" s="41"/>
      <c r="C182" s="207" t="s">
        <v>304</v>
      </c>
      <c r="D182" s="207" t="s">
        <v>141</v>
      </c>
      <c r="E182" s="208" t="s">
        <v>305</v>
      </c>
      <c r="F182" s="209" t="s">
        <v>306</v>
      </c>
      <c r="G182" s="210" t="s">
        <v>95</v>
      </c>
      <c r="H182" s="211">
        <v>50</v>
      </c>
      <c r="I182" s="212"/>
      <c r="J182" s="213">
        <f>ROUND(I182*H182,2)</f>
        <v>0</v>
      </c>
      <c r="K182" s="209" t="s">
        <v>145</v>
      </c>
      <c r="L182" s="46"/>
      <c r="M182" s="214" t="s">
        <v>19</v>
      </c>
      <c r="N182" s="215" t="s">
        <v>47</v>
      </c>
      <c r="O182" s="86"/>
      <c r="P182" s="216">
        <f>O182*H182</f>
        <v>0</v>
      </c>
      <c r="Q182" s="216">
        <v>2.0000000000000002E-05</v>
      </c>
      <c r="R182" s="216">
        <f>Q182*H182</f>
        <v>0.001</v>
      </c>
      <c r="S182" s="216">
        <v>0</v>
      </c>
      <c r="T182" s="217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8" t="s">
        <v>146</v>
      </c>
      <c r="AT182" s="218" t="s">
        <v>141</v>
      </c>
      <c r="AU182" s="218" t="s">
        <v>86</v>
      </c>
      <c r="AY182" s="19" t="s">
        <v>139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19" t="s">
        <v>84</v>
      </c>
      <c r="BK182" s="219">
        <f>ROUND(I182*H182,2)</f>
        <v>0</v>
      </c>
      <c r="BL182" s="19" t="s">
        <v>146</v>
      </c>
      <c r="BM182" s="218" t="s">
        <v>307</v>
      </c>
    </row>
    <row r="183" s="2" customFormat="1">
      <c r="A183" s="40"/>
      <c r="B183" s="41"/>
      <c r="C183" s="42"/>
      <c r="D183" s="220" t="s">
        <v>148</v>
      </c>
      <c r="E183" s="42"/>
      <c r="F183" s="221" t="s">
        <v>308</v>
      </c>
      <c r="G183" s="42"/>
      <c r="H183" s="42"/>
      <c r="I183" s="222"/>
      <c r="J183" s="42"/>
      <c r="K183" s="42"/>
      <c r="L183" s="46"/>
      <c r="M183" s="223"/>
      <c r="N183" s="224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148</v>
      </c>
      <c r="AU183" s="19" t="s">
        <v>86</v>
      </c>
    </row>
    <row r="184" s="13" customFormat="1">
      <c r="A184" s="13"/>
      <c r="B184" s="225"/>
      <c r="C184" s="226"/>
      <c r="D184" s="227" t="s">
        <v>155</v>
      </c>
      <c r="E184" s="228" t="s">
        <v>19</v>
      </c>
      <c r="F184" s="229" t="s">
        <v>103</v>
      </c>
      <c r="G184" s="226"/>
      <c r="H184" s="230">
        <v>50</v>
      </c>
      <c r="I184" s="231"/>
      <c r="J184" s="226"/>
      <c r="K184" s="226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155</v>
      </c>
      <c r="AU184" s="236" t="s">
        <v>86</v>
      </c>
      <c r="AV184" s="13" t="s">
        <v>86</v>
      </c>
      <c r="AW184" s="13" t="s">
        <v>37</v>
      </c>
      <c r="AX184" s="13" t="s">
        <v>84</v>
      </c>
      <c r="AY184" s="236" t="s">
        <v>139</v>
      </c>
    </row>
    <row r="185" s="2" customFormat="1" ht="24.15" customHeight="1">
      <c r="A185" s="40"/>
      <c r="B185" s="41"/>
      <c r="C185" s="248" t="s">
        <v>309</v>
      </c>
      <c r="D185" s="248" t="s">
        <v>213</v>
      </c>
      <c r="E185" s="249" t="s">
        <v>310</v>
      </c>
      <c r="F185" s="250" t="s">
        <v>311</v>
      </c>
      <c r="G185" s="251" t="s">
        <v>95</v>
      </c>
      <c r="H185" s="252">
        <v>42.630000000000003</v>
      </c>
      <c r="I185" s="253"/>
      <c r="J185" s="254">
        <f>ROUND(I185*H185,2)</f>
        <v>0</v>
      </c>
      <c r="K185" s="250" t="s">
        <v>145</v>
      </c>
      <c r="L185" s="255"/>
      <c r="M185" s="256" t="s">
        <v>19</v>
      </c>
      <c r="N185" s="257" t="s">
        <v>47</v>
      </c>
      <c r="O185" s="86"/>
      <c r="P185" s="216">
        <f>O185*H185</f>
        <v>0</v>
      </c>
      <c r="Q185" s="216">
        <v>0.01269</v>
      </c>
      <c r="R185" s="216">
        <f>Q185*H185</f>
        <v>0.54097470000000003</v>
      </c>
      <c r="S185" s="216">
        <v>0</v>
      </c>
      <c r="T185" s="217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8" t="s">
        <v>194</v>
      </c>
      <c r="AT185" s="218" t="s">
        <v>213</v>
      </c>
      <c r="AU185" s="218" t="s">
        <v>86</v>
      </c>
      <c r="AY185" s="19" t="s">
        <v>139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19" t="s">
        <v>84</v>
      </c>
      <c r="BK185" s="219">
        <f>ROUND(I185*H185,2)</f>
        <v>0</v>
      </c>
      <c r="BL185" s="19" t="s">
        <v>146</v>
      </c>
      <c r="BM185" s="218" t="s">
        <v>312</v>
      </c>
    </row>
    <row r="186" s="13" customFormat="1">
      <c r="A186" s="13"/>
      <c r="B186" s="225"/>
      <c r="C186" s="226"/>
      <c r="D186" s="227" t="s">
        <v>155</v>
      </c>
      <c r="E186" s="226"/>
      <c r="F186" s="229" t="s">
        <v>313</v>
      </c>
      <c r="G186" s="226"/>
      <c r="H186" s="230">
        <v>42.630000000000003</v>
      </c>
      <c r="I186" s="231"/>
      <c r="J186" s="226"/>
      <c r="K186" s="226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155</v>
      </c>
      <c r="AU186" s="236" t="s">
        <v>86</v>
      </c>
      <c r="AV186" s="13" t="s">
        <v>86</v>
      </c>
      <c r="AW186" s="13" t="s">
        <v>4</v>
      </c>
      <c r="AX186" s="13" t="s">
        <v>84</v>
      </c>
      <c r="AY186" s="236" t="s">
        <v>139</v>
      </c>
    </row>
    <row r="187" s="2" customFormat="1" ht="24.15" customHeight="1">
      <c r="A187" s="40"/>
      <c r="B187" s="41"/>
      <c r="C187" s="248" t="s">
        <v>96</v>
      </c>
      <c r="D187" s="248" t="s">
        <v>213</v>
      </c>
      <c r="E187" s="249" t="s">
        <v>314</v>
      </c>
      <c r="F187" s="250" t="s">
        <v>315</v>
      </c>
      <c r="G187" s="251" t="s">
        <v>95</v>
      </c>
      <c r="H187" s="252">
        <v>8.1199999999999992</v>
      </c>
      <c r="I187" s="253"/>
      <c r="J187" s="254">
        <f>ROUND(I187*H187,2)</f>
        <v>0</v>
      </c>
      <c r="K187" s="250" t="s">
        <v>145</v>
      </c>
      <c r="L187" s="255"/>
      <c r="M187" s="256" t="s">
        <v>19</v>
      </c>
      <c r="N187" s="257" t="s">
        <v>47</v>
      </c>
      <c r="O187" s="86"/>
      <c r="P187" s="216">
        <f>O187*H187</f>
        <v>0</v>
      </c>
      <c r="Q187" s="216">
        <v>0.0127</v>
      </c>
      <c r="R187" s="216">
        <f>Q187*H187</f>
        <v>0.10312399999999998</v>
      </c>
      <c r="S187" s="216">
        <v>0</v>
      </c>
      <c r="T187" s="217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8" t="s">
        <v>194</v>
      </c>
      <c r="AT187" s="218" t="s">
        <v>213</v>
      </c>
      <c r="AU187" s="218" t="s">
        <v>86</v>
      </c>
      <c r="AY187" s="19" t="s">
        <v>139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19" t="s">
        <v>84</v>
      </c>
      <c r="BK187" s="219">
        <f>ROUND(I187*H187,2)</f>
        <v>0</v>
      </c>
      <c r="BL187" s="19" t="s">
        <v>146</v>
      </c>
      <c r="BM187" s="218" t="s">
        <v>316</v>
      </c>
    </row>
    <row r="188" s="13" customFormat="1">
      <c r="A188" s="13"/>
      <c r="B188" s="225"/>
      <c r="C188" s="226"/>
      <c r="D188" s="227" t="s">
        <v>155</v>
      </c>
      <c r="E188" s="226"/>
      <c r="F188" s="229" t="s">
        <v>317</v>
      </c>
      <c r="G188" s="226"/>
      <c r="H188" s="230">
        <v>8.1199999999999992</v>
      </c>
      <c r="I188" s="231"/>
      <c r="J188" s="226"/>
      <c r="K188" s="226"/>
      <c r="L188" s="232"/>
      <c r="M188" s="233"/>
      <c r="N188" s="234"/>
      <c r="O188" s="234"/>
      <c r="P188" s="234"/>
      <c r="Q188" s="234"/>
      <c r="R188" s="234"/>
      <c r="S188" s="234"/>
      <c r="T188" s="23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6" t="s">
        <v>155</v>
      </c>
      <c r="AU188" s="236" t="s">
        <v>86</v>
      </c>
      <c r="AV188" s="13" t="s">
        <v>86</v>
      </c>
      <c r="AW188" s="13" t="s">
        <v>4</v>
      </c>
      <c r="AX188" s="13" t="s">
        <v>84</v>
      </c>
      <c r="AY188" s="236" t="s">
        <v>139</v>
      </c>
    </row>
    <row r="189" s="2" customFormat="1" ht="44.25" customHeight="1">
      <c r="A189" s="40"/>
      <c r="B189" s="41"/>
      <c r="C189" s="207" t="s">
        <v>318</v>
      </c>
      <c r="D189" s="207" t="s">
        <v>141</v>
      </c>
      <c r="E189" s="208" t="s">
        <v>319</v>
      </c>
      <c r="F189" s="209" t="s">
        <v>320</v>
      </c>
      <c r="G189" s="210" t="s">
        <v>321</v>
      </c>
      <c r="H189" s="211">
        <v>14</v>
      </c>
      <c r="I189" s="212"/>
      <c r="J189" s="213">
        <f>ROUND(I189*H189,2)</f>
        <v>0</v>
      </c>
      <c r="K189" s="209" t="s">
        <v>145</v>
      </c>
      <c r="L189" s="46"/>
      <c r="M189" s="214" t="s">
        <v>19</v>
      </c>
      <c r="N189" s="215" t="s">
        <v>47</v>
      </c>
      <c r="O189" s="86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8" t="s">
        <v>146</v>
      </c>
      <c r="AT189" s="218" t="s">
        <v>141</v>
      </c>
      <c r="AU189" s="218" t="s">
        <v>86</v>
      </c>
      <c r="AY189" s="19" t="s">
        <v>139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19" t="s">
        <v>84</v>
      </c>
      <c r="BK189" s="219">
        <f>ROUND(I189*H189,2)</f>
        <v>0</v>
      </c>
      <c r="BL189" s="19" t="s">
        <v>146</v>
      </c>
      <c r="BM189" s="218" t="s">
        <v>322</v>
      </c>
    </row>
    <row r="190" s="2" customFormat="1">
      <c r="A190" s="40"/>
      <c r="B190" s="41"/>
      <c r="C190" s="42"/>
      <c r="D190" s="220" t="s">
        <v>148</v>
      </c>
      <c r="E190" s="42"/>
      <c r="F190" s="221" t="s">
        <v>323</v>
      </c>
      <c r="G190" s="42"/>
      <c r="H190" s="42"/>
      <c r="I190" s="222"/>
      <c r="J190" s="42"/>
      <c r="K190" s="42"/>
      <c r="L190" s="46"/>
      <c r="M190" s="223"/>
      <c r="N190" s="224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148</v>
      </c>
      <c r="AU190" s="19" t="s">
        <v>86</v>
      </c>
    </row>
    <row r="191" s="2" customFormat="1" ht="21.75" customHeight="1">
      <c r="A191" s="40"/>
      <c r="B191" s="41"/>
      <c r="C191" s="248" t="s">
        <v>324</v>
      </c>
      <c r="D191" s="248" t="s">
        <v>213</v>
      </c>
      <c r="E191" s="249" t="s">
        <v>325</v>
      </c>
      <c r="F191" s="250" t="s">
        <v>326</v>
      </c>
      <c r="G191" s="251" t="s">
        <v>321</v>
      </c>
      <c r="H191" s="252">
        <v>12</v>
      </c>
      <c r="I191" s="253"/>
      <c r="J191" s="254">
        <f>ROUND(I191*H191,2)</f>
        <v>0</v>
      </c>
      <c r="K191" s="250" t="s">
        <v>145</v>
      </c>
      <c r="L191" s="255"/>
      <c r="M191" s="256" t="s">
        <v>19</v>
      </c>
      <c r="N191" s="257" t="s">
        <v>47</v>
      </c>
      <c r="O191" s="86"/>
      <c r="P191" s="216">
        <f>O191*H191</f>
        <v>0</v>
      </c>
      <c r="Q191" s="216">
        <v>0.00080000000000000004</v>
      </c>
      <c r="R191" s="216">
        <f>Q191*H191</f>
        <v>0.0096000000000000009</v>
      </c>
      <c r="S191" s="216">
        <v>0</v>
      </c>
      <c r="T191" s="217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8" t="s">
        <v>194</v>
      </c>
      <c r="AT191" s="218" t="s">
        <v>213</v>
      </c>
      <c r="AU191" s="218" t="s">
        <v>86</v>
      </c>
      <c r="AY191" s="19" t="s">
        <v>139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19" t="s">
        <v>84</v>
      </c>
      <c r="BK191" s="219">
        <f>ROUND(I191*H191,2)</f>
        <v>0</v>
      </c>
      <c r="BL191" s="19" t="s">
        <v>146</v>
      </c>
      <c r="BM191" s="218" t="s">
        <v>327</v>
      </c>
    </row>
    <row r="192" s="2" customFormat="1" ht="16.5" customHeight="1">
      <c r="A192" s="40"/>
      <c r="B192" s="41"/>
      <c r="C192" s="248" t="s">
        <v>328</v>
      </c>
      <c r="D192" s="248" t="s">
        <v>213</v>
      </c>
      <c r="E192" s="249" t="s">
        <v>329</v>
      </c>
      <c r="F192" s="250" t="s">
        <v>330</v>
      </c>
      <c r="G192" s="251" t="s">
        <v>321</v>
      </c>
      <c r="H192" s="252">
        <v>2</v>
      </c>
      <c r="I192" s="253"/>
      <c r="J192" s="254">
        <f>ROUND(I192*H192,2)</f>
        <v>0</v>
      </c>
      <c r="K192" s="250" t="s">
        <v>145</v>
      </c>
      <c r="L192" s="255"/>
      <c r="M192" s="256" t="s">
        <v>19</v>
      </c>
      <c r="N192" s="257" t="s">
        <v>47</v>
      </c>
      <c r="O192" s="86"/>
      <c r="P192" s="216">
        <f>O192*H192</f>
        <v>0</v>
      </c>
      <c r="Q192" s="216">
        <v>0.00029999999999999997</v>
      </c>
      <c r="R192" s="216">
        <f>Q192*H192</f>
        <v>0.00059999999999999995</v>
      </c>
      <c r="S192" s="216">
        <v>0</v>
      </c>
      <c r="T192" s="217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8" t="s">
        <v>194</v>
      </c>
      <c r="AT192" s="218" t="s">
        <v>213</v>
      </c>
      <c r="AU192" s="218" t="s">
        <v>86</v>
      </c>
      <c r="AY192" s="19" t="s">
        <v>139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19" t="s">
        <v>84</v>
      </c>
      <c r="BK192" s="219">
        <f>ROUND(I192*H192,2)</f>
        <v>0</v>
      </c>
      <c r="BL192" s="19" t="s">
        <v>146</v>
      </c>
      <c r="BM192" s="218" t="s">
        <v>331</v>
      </c>
    </row>
    <row r="193" s="2" customFormat="1" ht="37.8" customHeight="1">
      <c r="A193" s="40"/>
      <c r="B193" s="41"/>
      <c r="C193" s="207" t="s">
        <v>332</v>
      </c>
      <c r="D193" s="207" t="s">
        <v>141</v>
      </c>
      <c r="E193" s="208" t="s">
        <v>333</v>
      </c>
      <c r="F193" s="209" t="s">
        <v>334</v>
      </c>
      <c r="G193" s="210" t="s">
        <v>321</v>
      </c>
      <c r="H193" s="211">
        <v>2</v>
      </c>
      <c r="I193" s="212"/>
      <c r="J193" s="213">
        <f>ROUND(I193*H193,2)</f>
        <v>0</v>
      </c>
      <c r="K193" s="209" t="s">
        <v>145</v>
      </c>
      <c r="L193" s="46"/>
      <c r="M193" s="214" t="s">
        <v>19</v>
      </c>
      <c r="N193" s="215" t="s">
        <v>47</v>
      </c>
      <c r="O193" s="86"/>
      <c r="P193" s="216">
        <f>O193*H193</f>
        <v>0</v>
      </c>
      <c r="Q193" s="216">
        <v>0</v>
      </c>
      <c r="R193" s="216">
        <f>Q193*H193</f>
        <v>0</v>
      </c>
      <c r="S193" s="216">
        <v>0</v>
      </c>
      <c r="T193" s="217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8" t="s">
        <v>146</v>
      </c>
      <c r="AT193" s="218" t="s">
        <v>141</v>
      </c>
      <c r="AU193" s="218" t="s">
        <v>86</v>
      </c>
      <c r="AY193" s="19" t="s">
        <v>139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19" t="s">
        <v>84</v>
      </c>
      <c r="BK193" s="219">
        <f>ROUND(I193*H193,2)</f>
        <v>0</v>
      </c>
      <c r="BL193" s="19" t="s">
        <v>146</v>
      </c>
      <c r="BM193" s="218" t="s">
        <v>335</v>
      </c>
    </row>
    <row r="194" s="2" customFormat="1">
      <c r="A194" s="40"/>
      <c r="B194" s="41"/>
      <c r="C194" s="42"/>
      <c r="D194" s="220" t="s">
        <v>148</v>
      </c>
      <c r="E194" s="42"/>
      <c r="F194" s="221" t="s">
        <v>336</v>
      </c>
      <c r="G194" s="42"/>
      <c r="H194" s="42"/>
      <c r="I194" s="222"/>
      <c r="J194" s="42"/>
      <c r="K194" s="42"/>
      <c r="L194" s="46"/>
      <c r="M194" s="223"/>
      <c r="N194" s="224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148</v>
      </c>
      <c r="AU194" s="19" t="s">
        <v>86</v>
      </c>
    </row>
    <row r="195" s="2" customFormat="1" ht="21.75" customHeight="1">
      <c r="A195" s="40"/>
      <c r="B195" s="41"/>
      <c r="C195" s="248" t="s">
        <v>337</v>
      </c>
      <c r="D195" s="248" t="s">
        <v>213</v>
      </c>
      <c r="E195" s="249" t="s">
        <v>338</v>
      </c>
      <c r="F195" s="250" t="s">
        <v>339</v>
      </c>
      <c r="G195" s="251" t="s">
        <v>321</v>
      </c>
      <c r="H195" s="252">
        <v>2</v>
      </c>
      <c r="I195" s="253"/>
      <c r="J195" s="254">
        <f>ROUND(I195*H195,2)</f>
        <v>0</v>
      </c>
      <c r="K195" s="250" t="s">
        <v>145</v>
      </c>
      <c r="L195" s="255"/>
      <c r="M195" s="256" t="s">
        <v>19</v>
      </c>
      <c r="N195" s="257" t="s">
        <v>47</v>
      </c>
      <c r="O195" s="86"/>
      <c r="P195" s="216">
        <f>O195*H195</f>
        <v>0</v>
      </c>
      <c r="Q195" s="216">
        <v>0.0018</v>
      </c>
      <c r="R195" s="216">
        <f>Q195*H195</f>
        <v>0.0035999999999999999</v>
      </c>
      <c r="S195" s="216">
        <v>0</v>
      </c>
      <c r="T195" s="217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8" t="s">
        <v>194</v>
      </c>
      <c r="AT195" s="218" t="s">
        <v>213</v>
      </c>
      <c r="AU195" s="218" t="s">
        <v>86</v>
      </c>
      <c r="AY195" s="19" t="s">
        <v>139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19" t="s">
        <v>84</v>
      </c>
      <c r="BK195" s="219">
        <f>ROUND(I195*H195,2)</f>
        <v>0</v>
      </c>
      <c r="BL195" s="19" t="s">
        <v>146</v>
      </c>
      <c r="BM195" s="218" t="s">
        <v>340</v>
      </c>
    </row>
    <row r="196" s="2" customFormat="1" ht="37.8" customHeight="1">
      <c r="A196" s="40"/>
      <c r="B196" s="41"/>
      <c r="C196" s="207" t="s">
        <v>341</v>
      </c>
      <c r="D196" s="207" t="s">
        <v>141</v>
      </c>
      <c r="E196" s="208" t="s">
        <v>342</v>
      </c>
      <c r="F196" s="209" t="s">
        <v>343</v>
      </c>
      <c r="G196" s="210" t="s">
        <v>321</v>
      </c>
      <c r="H196" s="211">
        <v>3</v>
      </c>
      <c r="I196" s="212"/>
      <c r="J196" s="213">
        <f>ROUND(I196*H196,2)</f>
        <v>0</v>
      </c>
      <c r="K196" s="209" t="s">
        <v>145</v>
      </c>
      <c r="L196" s="46"/>
      <c r="M196" s="214" t="s">
        <v>19</v>
      </c>
      <c r="N196" s="215" t="s">
        <v>47</v>
      </c>
      <c r="O196" s="86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8" t="s">
        <v>146</v>
      </c>
      <c r="AT196" s="218" t="s">
        <v>141</v>
      </c>
      <c r="AU196" s="218" t="s">
        <v>86</v>
      </c>
      <c r="AY196" s="19" t="s">
        <v>139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19" t="s">
        <v>84</v>
      </c>
      <c r="BK196" s="219">
        <f>ROUND(I196*H196,2)</f>
        <v>0</v>
      </c>
      <c r="BL196" s="19" t="s">
        <v>146</v>
      </c>
      <c r="BM196" s="218" t="s">
        <v>344</v>
      </c>
    </row>
    <row r="197" s="2" customFormat="1">
      <c r="A197" s="40"/>
      <c r="B197" s="41"/>
      <c r="C197" s="42"/>
      <c r="D197" s="220" t="s">
        <v>148</v>
      </c>
      <c r="E197" s="42"/>
      <c r="F197" s="221" t="s">
        <v>345</v>
      </c>
      <c r="G197" s="42"/>
      <c r="H197" s="42"/>
      <c r="I197" s="222"/>
      <c r="J197" s="42"/>
      <c r="K197" s="42"/>
      <c r="L197" s="46"/>
      <c r="M197" s="223"/>
      <c r="N197" s="224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148</v>
      </c>
      <c r="AU197" s="19" t="s">
        <v>86</v>
      </c>
    </row>
    <row r="198" s="2" customFormat="1" ht="16.5" customHeight="1">
      <c r="A198" s="40"/>
      <c r="B198" s="41"/>
      <c r="C198" s="248" t="s">
        <v>346</v>
      </c>
      <c r="D198" s="248" t="s">
        <v>213</v>
      </c>
      <c r="E198" s="249" t="s">
        <v>347</v>
      </c>
      <c r="F198" s="250" t="s">
        <v>348</v>
      </c>
      <c r="G198" s="251" t="s">
        <v>321</v>
      </c>
      <c r="H198" s="252">
        <v>3</v>
      </c>
      <c r="I198" s="253"/>
      <c r="J198" s="254">
        <f>ROUND(I198*H198,2)</f>
        <v>0</v>
      </c>
      <c r="K198" s="250" t="s">
        <v>145</v>
      </c>
      <c r="L198" s="255"/>
      <c r="M198" s="256" t="s">
        <v>19</v>
      </c>
      <c r="N198" s="257" t="s">
        <v>47</v>
      </c>
      <c r="O198" s="86"/>
      <c r="P198" s="216">
        <f>O198*H198</f>
        <v>0</v>
      </c>
      <c r="Q198" s="216">
        <v>0.0015</v>
      </c>
      <c r="R198" s="216">
        <f>Q198*H198</f>
        <v>0.0045000000000000005</v>
      </c>
      <c r="S198" s="216">
        <v>0</v>
      </c>
      <c r="T198" s="217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8" t="s">
        <v>194</v>
      </c>
      <c r="AT198" s="218" t="s">
        <v>213</v>
      </c>
      <c r="AU198" s="218" t="s">
        <v>86</v>
      </c>
      <c r="AY198" s="19" t="s">
        <v>139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19" t="s">
        <v>84</v>
      </c>
      <c r="BK198" s="219">
        <f>ROUND(I198*H198,2)</f>
        <v>0</v>
      </c>
      <c r="BL198" s="19" t="s">
        <v>146</v>
      </c>
      <c r="BM198" s="218" t="s">
        <v>349</v>
      </c>
    </row>
    <row r="199" s="2" customFormat="1" ht="37.8" customHeight="1">
      <c r="A199" s="40"/>
      <c r="B199" s="41"/>
      <c r="C199" s="207" t="s">
        <v>350</v>
      </c>
      <c r="D199" s="207" t="s">
        <v>141</v>
      </c>
      <c r="E199" s="208" t="s">
        <v>351</v>
      </c>
      <c r="F199" s="209" t="s">
        <v>352</v>
      </c>
      <c r="G199" s="210" t="s">
        <v>321</v>
      </c>
      <c r="H199" s="211">
        <v>1</v>
      </c>
      <c r="I199" s="212"/>
      <c r="J199" s="213">
        <f>ROUND(I199*H199,2)</f>
        <v>0</v>
      </c>
      <c r="K199" s="209" t="s">
        <v>145</v>
      </c>
      <c r="L199" s="46"/>
      <c r="M199" s="214" t="s">
        <v>19</v>
      </c>
      <c r="N199" s="215" t="s">
        <v>47</v>
      </c>
      <c r="O199" s="86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8" t="s">
        <v>146</v>
      </c>
      <c r="AT199" s="218" t="s">
        <v>141</v>
      </c>
      <c r="AU199" s="218" t="s">
        <v>86</v>
      </c>
      <c r="AY199" s="19" t="s">
        <v>139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19" t="s">
        <v>84</v>
      </c>
      <c r="BK199" s="219">
        <f>ROUND(I199*H199,2)</f>
        <v>0</v>
      </c>
      <c r="BL199" s="19" t="s">
        <v>146</v>
      </c>
      <c r="BM199" s="218" t="s">
        <v>353</v>
      </c>
    </row>
    <row r="200" s="2" customFormat="1">
      <c r="A200" s="40"/>
      <c r="B200" s="41"/>
      <c r="C200" s="42"/>
      <c r="D200" s="220" t="s">
        <v>148</v>
      </c>
      <c r="E200" s="42"/>
      <c r="F200" s="221" t="s">
        <v>354</v>
      </c>
      <c r="G200" s="42"/>
      <c r="H200" s="42"/>
      <c r="I200" s="222"/>
      <c r="J200" s="42"/>
      <c r="K200" s="42"/>
      <c r="L200" s="46"/>
      <c r="M200" s="223"/>
      <c r="N200" s="224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148</v>
      </c>
      <c r="AU200" s="19" t="s">
        <v>86</v>
      </c>
    </row>
    <row r="201" s="2" customFormat="1" ht="16.5" customHeight="1">
      <c r="A201" s="40"/>
      <c r="B201" s="41"/>
      <c r="C201" s="248" t="s">
        <v>355</v>
      </c>
      <c r="D201" s="248" t="s">
        <v>213</v>
      </c>
      <c r="E201" s="249" t="s">
        <v>356</v>
      </c>
      <c r="F201" s="250" t="s">
        <v>357</v>
      </c>
      <c r="G201" s="251" t="s">
        <v>321</v>
      </c>
      <c r="H201" s="252">
        <v>1</v>
      </c>
      <c r="I201" s="253"/>
      <c r="J201" s="254">
        <f>ROUND(I201*H201,2)</f>
        <v>0</v>
      </c>
      <c r="K201" s="250" t="s">
        <v>145</v>
      </c>
      <c r="L201" s="255"/>
      <c r="M201" s="256" t="s">
        <v>19</v>
      </c>
      <c r="N201" s="257" t="s">
        <v>47</v>
      </c>
      <c r="O201" s="86"/>
      <c r="P201" s="216">
        <f>O201*H201</f>
        <v>0</v>
      </c>
      <c r="Q201" s="216">
        <v>0.0023999999999999998</v>
      </c>
      <c r="R201" s="216">
        <f>Q201*H201</f>
        <v>0.0023999999999999998</v>
      </c>
      <c r="S201" s="216">
        <v>0</v>
      </c>
      <c r="T201" s="217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8" t="s">
        <v>194</v>
      </c>
      <c r="AT201" s="218" t="s">
        <v>213</v>
      </c>
      <c r="AU201" s="218" t="s">
        <v>86</v>
      </c>
      <c r="AY201" s="19" t="s">
        <v>139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19" t="s">
        <v>84</v>
      </c>
      <c r="BK201" s="219">
        <f>ROUND(I201*H201,2)</f>
        <v>0</v>
      </c>
      <c r="BL201" s="19" t="s">
        <v>146</v>
      </c>
      <c r="BM201" s="218" t="s">
        <v>358</v>
      </c>
    </row>
    <row r="202" s="2" customFormat="1" ht="44.25" customHeight="1">
      <c r="A202" s="40"/>
      <c r="B202" s="41"/>
      <c r="C202" s="207" t="s">
        <v>359</v>
      </c>
      <c r="D202" s="207" t="s">
        <v>141</v>
      </c>
      <c r="E202" s="208" t="s">
        <v>360</v>
      </c>
      <c r="F202" s="209" t="s">
        <v>361</v>
      </c>
      <c r="G202" s="210" t="s">
        <v>321</v>
      </c>
      <c r="H202" s="211">
        <v>1</v>
      </c>
      <c r="I202" s="212"/>
      <c r="J202" s="213">
        <f>ROUND(I202*H202,2)</f>
        <v>0</v>
      </c>
      <c r="K202" s="209" t="s">
        <v>145</v>
      </c>
      <c r="L202" s="46"/>
      <c r="M202" s="214" t="s">
        <v>19</v>
      </c>
      <c r="N202" s="215" t="s">
        <v>47</v>
      </c>
      <c r="O202" s="86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8" t="s">
        <v>146</v>
      </c>
      <c r="AT202" s="218" t="s">
        <v>141</v>
      </c>
      <c r="AU202" s="218" t="s">
        <v>86</v>
      </c>
      <c r="AY202" s="19" t="s">
        <v>139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19" t="s">
        <v>84</v>
      </c>
      <c r="BK202" s="219">
        <f>ROUND(I202*H202,2)</f>
        <v>0</v>
      </c>
      <c r="BL202" s="19" t="s">
        <v>146</v>
      </c>
      <c r="BM202" s="218" t="s">
        <v>362</v>
      </c>
    </row>
    <row r="203" s="2" customFormat="1">
      <c r="A203" s="40"/>
      <c r="B203" s="41"/>
      <c r="C203" s="42"/>
      <c r="D203" s="220" t="s">
        <v>148</v>
      </c>
      <c r="E203" s="42"/>
      <c r="F203" s="221" t="s">
        <v>363</v>
      </c>
      <c r="G203" s="42"/>
      <c r="H203" s="42"/>
      <c r="I203" s="222"/>
      <c r="J203" s="42"/>
      <c r="K203" s="42"/>
      <c r="L203" s="46"/>
      <c r="M203" s="223"/>
      <c r="N203" s="224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148</v>
      </c>
      <c r="AU203" s="19" t="s">
        <v>86</v>
      </c>
    </row>
    <row r="204" s="2" customFormat="1" ht="16.5" customHeight="1">
      <c r="A204" s="40"/>
      <c r="B204" s="41"/>
      <c r="C204" s="248" t="s">
        <v>364</v>
      </c>
      <c r="D204" s="248" t="s">
        <v>213</v>
      </c>
      <c r="E204" s="249" t="s">
        <v>365</v>
      </c>
      <c r="F204" s="250" t="s">
        <v>366</v>
      </c>
      <c r="G204" s="251" t="s">
        <v>321</v>
      </c>
      <c r="H204" s="252">
        <v>1</v>
      </c>
      <c r="I204" s="253"/>
      <c r="J204" s="254">
        <f>ROUND(I204*H204,2)</f>
        <v>0</v>
      </c>
      <c r="K204" s="250" t="s">
        <v>145</v>
      </c>
      <c r="L204" s="255"/>
      <c r="M204" s="256" t="s">
        <v>19</v>
      </c>
      <c r="N204" s="257" t="s">
        <v>47</v>
      </c>
      <c r="O204" s="86"/>
      <c r="P204" s="216">
        <f>O204*H204</f>
        <v>0</v>
      </c>
      <c r="Q204" s="216">
        <v>0.0012999999999999999</v>
      </c>
      <c r="R204" s="216">
        <f>Q204*H204</f>
        <v>0.0012999999999999999</v>
      </c>
      <c r="S204" s="216">
        <v>0</v>
      </c>
      <c r="T204" s="217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8" t="s">
        <v>194</v>
      </c>
      <c r="AT204" s="218" t="s">
        <v>213</v>
      </c>
      <c r="AU204" s="218" t="s">
        <v>86</v>
      </c>
      <c r="AY204" s="19" t="s">
        <v>139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19" t="s">
        <v>84</v>
      </c>
      <c r="BK204" s="219">
        <f>ROUND(I204*H204,2)</f>
        <v>0</v>
      </c>
      <c r="BL204" s="19" t="s">
        <v>146</v>
      </c>
      <c r="BM204" s="218" t="s">
        <v>367</v>
      </c>
    </row>
    <row r="205" s="2" customFormat="1" ht="37.8" customHeight="1">
      <c r="A205" s="40"/>
      <c r="B205" s="41"/>
      <c r="C205" s="207" t="s">
        <v>368</v>
      </c>
      <c r="D205" s="207" t="s">
        <v>141</v>
      </c>
      <c r="E205" s="208" t="s">
        <v>369</v>
      </c>
      <c r="F205" s="209" t="s">
        <v>370</v>
      </c>
      <c r="G205" s="210" t="s">
        <v>321</v>
      </c>
      <c r="H205" s="211">
        <v>5</v>
      </c>
      <c r="I205" s="212"/>
      <c r="J205" s="213">
        <f>ROUND(I205*H205,2)</f>
        <v>0</v>
      </c>
      <c r="K205" s="209" t="s">
        <v>145</v>
      </c>
      <c r="L205" s="46"/>
      <c r="M205" s="214" t="s">
        <v>19</v>
      </c>
      <c r="N205" s="215" t="s">
        <v>47</v>
      </c>
      <c r="O205" s="86"/>
      <c r="P205" s="216">
        <f>O205*H205</f>
        <v>0</v>
      </c>
      <c r="Q205" s="216">
        <v>0</v>
      </c>
      <c r="R205" s="216">
        <f>Q205*H205</f>
        <v>0</v>
      </c>
      <c r="S205" s="216">
        <v>0</v>
      </c>
      <c r="T205" s="217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8" t="s">
        <v>146</v>
      </c>
      <c r="AT205" s="218" t="s">
        <v>141</v>
      </c>
      <c r="AU205" s="218" t="s">
        <v>86</v>
      </c>
      <c r="AY205" s="19" t="s">
        <v>139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19" t="s">
        <v>84</v>
      </c>
      <c r="BK205" s="219">
        <f>ROUND(I205*H205,2)</f>
        <v>0</v>
      </c>
      <c r="BL205" s="19" t="s">
        <v>146</v>
      </c>
      <c r="BM205" s="218" t="s">
        <v>371</v>
      </c>
    </row>
    <row r="206" s="2" customFormat="1">
      <c r="A206" s="40"/>
      <c r="B206" s="41"/>
      <c r="C206" s="42"/>
      <c r="D206" s="220" t="s">
        <v>148</v>
      </c>
      <c r="E206" s="42"/>
      <c r="F206" s="221" t="s">
        <v>372</v>
      </c>
      <c r="G206" s="42"/>
      <c r="H206" s="42"/>
      <c r="I206" s="222"/>
      <c r="J206" s="42"/>
      <c r="K206" s="42"/>
      <c r="L206" s="46"/>
      <c r="M206" s="223"/>
      <c r="N206" s="224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148</v>
      </c>
      <c r="AU206" s="19" t="s">
        <v>86</v>
      </c>
    </row>
    <row r="207" s="2" customFormat="1" ht="21.75" customHeight="1">
      <c r="A207" s="40"/>
      <c r="B207" s="41"/>
      <c r="C207" s="248" t="s">
        <v>373</v>
      </c>
      <c r="D207" s="248" t="s">
        <v>213</v>
      </c>
      <c r="E207" s="249" t="s">
        <v>374</v>
      </c>
      <c r="F207" s="250" t="s">
        <v>375</v>
      </c>
      <c r="G207" s="251" t="s">
        <v>321</v>
      </c>
      <c r="H207" s="252">
        <v>5</v>
      </c>
      <c r="I207" s="253"/>
      <c r="J207" s="254">
        <f>ROUND(I207*H207,2)</f>
        <v>0</v>
      </c>
      <c r="K207" s="250" t="s">
        <v>145</v>
      </c>
      <c r="L207" s="255"/>
      <c r="M207" s="256" t="s">
        <v>19</v>
      </c>
      <c r="N207" s="257" t="s">
        <v>47</v>
      </c>
      <c r="O207" s="86"/>
      <c r="P207" s="216">
        <f>O207*H207</f>
        <v>0</v>
      </c>
      <c r="Q207" s="216">
        <v>0.0088000000000000005</v>
      </c>
      <c r="R207" s="216">
        <f>Q207*H207</f>
        <v>0.044000000000000004</v>
      </c>
      <c r="S207" s="216">
        <v>0</v>
      </c>
      <c r="T207" s="217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8" t="s">
        <v>194</v>
      </c>
      <c r="AT207" s="218" t="s">
        <v>213</v>
      </c>
      <c r="AU207" s="218" t="s">
        <v>86</v>
      </c>
      <c r="AY207" s="19" t="s">
        <v>139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19" t="s">
        <v>84</v>
      </c>
      <c r="BK207" s="219">
        <f>ROUND(I207*H207,2)</f>
        <v>0</v>
      </c>
      <c r="BL207" s="19" t="s">
        <v>146</v>
      </c>
      <c r="BM207" s="218" t="s">
        <v>376</v>
      </c>
    </row>
    <row r="208" s="2" customFormat="1" ht="33" customHeight="1">
      <c r="A208" s="40"/>
      <c r="B208" s="41"/>
      <c r="C208" s="207" t="s">
        <v>377</v>
      </c>
      <c r="D208" s="207" t="s">
        <v>141</v>
      </c>
      <c r="E208" s="208" t="s">
        <v>378</v>
      </c>
      <c r="F208" s="209" t="s">
        <v>379</v>
      </c>
      <c r="G208" s="210" t="s">
        <v>152</v>
      </c>
      <c r="H208" s="211">
        <v>9.0210000000000008</v>
      </c>
      <c r="I208" s="212"/>
      <c r="J208" s="213">
        <f>ROUND(I208*H208,2)</f>
        <v>0</v>
      </c>
      <c r="K208" s="209" t="s">
        <v>145</v>
      </c>
      <c r="L208" s="46"/>
      <c r="M208" s="214" t="s">
        <v>19</v>
      </c>
      <c r="N208" s="215" t="s">
        <v>47</v>
      </c>
      <c r="O208" s="86"/>
      <c r="P208" s="216">
        <f>O208*H208</f>
        <v>0</v>
      </c>
      <c r="Q208" s="216">
        <v>0</v>
      </c>
      <c r="R208" s="216">
        <f>Q208*H208</f>
        <v>0</v>
      </c>
      <c r="S208" s="216">
        <v>1.9199999999999999</v>
      </c>
      <c r="T208" s="217">
        <f>S208*H208</f>
        <v>17.320320000000002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8" t="s">
        <v>146</v>
      </c>
      <c r="AT208" s="218" t="s">
        <v>141</v>
      </c>
      <c r="AU208" s="218" t="s">
        <v>86</v>
      </c>
      <c r="AY208" s="19" t="s">
        <v>139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19" t="s">
        <v>84</v>
      </c>
      <c r="BK208" s="219">
        <f>ROUND(I208*H208,2)</f>
        <v>0</v>
      </c>
      <c r="BL208" s="19" t="s">
        <v>146</v>
      </c>
      <c r="BM208" s="218" t="s">
        <v>380</v>
      </c>
    </row>
    <row r="209" s="2" customFormat="1">
      <c r="A209" s="40"/>
      <c r="B209" s="41"/>
      <c r="C209" s="42"/>
      <c r="D209" s="220" t="s">
        <v>148</v>
      </c>
      <c r="E209" s="42"/>
      <c r="F209" s="221" t="s">
        <v>381</v>
      </c>
      <c r="G209" s="42"/>
      <c r="H209" s="42"/>
      <c r="I209" s="222"/>
      <c r="J209" s="42"/>
      <c r="K209" s="42"/>
      <c r="L209" s="46"/>
      <c r="M209" s="223"/>
      <c r="N209" s="224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148</v>
      </c>
      <c r="AU209" s="19" t="s">
        <v>86</v>
      </c>
    </row>
    <row r="210" s="13" customFormat="1">
      <c r="A210" s="13"/>
      <c r="B210" s="225"/>
      <c r="C210" s="226"/>
      <c r="D210" s="227" t="s">
        <v>155</v>
      </c>
      <c r="E210" s="228" t="s">
        <v>19</v>
      </c>
      <c r="F210" s="229" t="s">
        <v>382</v>
      </c>
      <c r="G210" s="226"/>
      <c r="H210" s="230">
        <v>9.0210000000000008</v>
      </c>
      <c r="I210" s="231"/>
      <c r="J210" s="226"/>
      <c r="K210" s="226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155</v>
      </c>
      <c r="AU210" s="236" t="s">
        <v>86</v>
      </c>
      <c r="AV210" s="13" t="s">
        <v>86</v>
      </c>
      <c r="AW210" s="13" t="s">
        <v>37</v>
      </c>
      <c r="AX210" s="13" t="s">
        <v>84</v>
      </c>
      <c r="AY210" s="236" t="s">
        <v>139</v>
      </c>
    </row>
    <row r="211" s="2" customFormat="1" ht="37.8" customHeight="1">
      <c r="A211" s="40"/>
      <c r="B211" s="41"/>
      <c r="C211" s="207" t="s">
        <v>383</v>
      </c>
      <c r="D211" s="207" t="s">
        <v>141</v>
      </c>
      <c r="E211" s="208" t="s">
        <v>384</v>
      </c>
      <c r="F211" s="209" t="s">
        <v>385</v>
      </c>
      <c r="G211" s="210" t="s">
        <v>321</v>
      </c>
      <c r="H211" s="211">
        <v>4</v>
      </c>
      <c r="I211" s="212"/>
      <c r="J211" s="213">
        <f>ROUND(I211*H211,2)</f>
        <v>0</v>
      </c>
      <c r="K211" s="209" t="s">
        <v>145</v>
      </c>
      <c r="L211" s="46"/>
      <c r="M211" s="214" t="s">
        <v>19</v>
      </c>
      <c r="N211" s="215" t="s">
        <v>47</v>
      </c>
      <c r="O211" s="86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8" t="s">
        <v>146</v>
      </c>
      <c r="AT211" s="218" t="s">
        <v>141</v>
      </c>
      <c r="AU211" s="218" t="s">
        <v>86</v>
      </c>
      <c r="AY211" s="19" t="s">
        <v>139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19" t="s">
        <v>84</v>
      </c>
      <c r="BK211" s="219">
        <f>ROUND(I211*H211,2)</f>
        <v>0</v>
      </c>
      <c r="BL211" s="19" t="s">
        <v>146</v>
      </c>
      <c r="BM211" s="218" t="s">
        <v>386</v>
      </c>
    </row>
    <row r="212" s="2" customFormat="1">
      <c r="A212" s="40"/>
      <c r="B212" s="41"/>
      <c r="C212" s="42"/>
      <c r="D212" s="220" t="s">
        <v>148</v>
      </c>
      <c r="E212" s="42"/>
      <c r="F212" s="221" t="s">
        <v>387</v>
      </c>
      <c r="G212" s="42"/>
      <c r="H212" s="42"/>
      <c r="I212" s="222"/>
      <c r="J212" s="42"/>
      <c r="K212" s="42"/>
      <c r="L212" s="46"/>
      <c r="M212" s="223"/>
      <c r="N212" s="224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148</v>
      </c>
      <c r="AU212" s="19" t="s">
        <v>86</v>
      </c>
    </row>
    <row r="213" s="2" customFormat="1" ht="24.15" customHeight="1">
      <c r="A213" s="40"/>
      <c r="B213" s="41"/>
      <c r="C213" s="248" t="s">
        <v>388</v>
      </c>
      <c r="D213" s="248" t="s">
        <v>213</v>
      </c>
      <c r="E213" s="249" t="s">
        <v>389</v>
      </c>
      <c r="F213" s="250" t="s">
        <v>390</v>
      </c>
      <c r="G213" s="251" t="s">
        <v>321</v>
      </c>
      <c r="H213" s="252">
        <v>4</v>
      </c>
      <c r="I213" s="253"/>
      <c r="J213" s="254">
        <f>ROUND(I213*H213,2)</f>
        <v>0</v>
      </c>
      <c r="K213" s="250" t="s">
        <v>145</v>
      </c>
      <c r="L213" s="255"/>
      <c r="M213" s="256" t="s">
        <v>19</v>
      </c>
      <c r="N213" s="257" t="s">
        <v>47</v>
      </c>
      <c r="O213" s="86"/>
      <c r="P213" s="216">
        <f>O213*H213</f>
        <v>0</v>
      </c>
      <c r="Q213" s="216">
        <v>0.014</v>
      </c>
      <c r="R213" s="216">
        <f>Q213*H213</f>
        <v>0.056000000000000001</v>
      </c>
      <c r="S213" s="216">
        <v>0</v>
      </c>
      <c r="T213" s="217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8" t="s">
        <v>194</v>
      </c>
      <c r="AT213" s="218" t="s">
        <v>213</v>
      </c>
      <c r="AU213" s="218" t="s">
        <v>86</v>
      </c>
      <c r="AY213" s="19" t="s">
        <v>139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19" t="s">
        <v>84</v>
      </c>
      <c r="BK213" s="219">
        <f>ROUND(I213*H213,2)</f>
        <v>0</v>
      </c>
      <c r="BL213" s="19" t="s">
        <v>146</v>
      </c>
      <c r="BM213" s="218" t="s">
        <v>391</v>
      </c>
    </row>
    <row r="214" s="2" customFormat="1" ht="37.8" customHeight="1">
      <c r="A214" s="40"/>
      <c r="B214" s="41"/>
      <c r="C214" s="207" t="s">
        <v>392</v>
      </c>
      <c r="D214" s="207" t="s">
        <v>141</v>
      </c>
      <c r="E214" s="208" t="s">
        <v>393</v>
      </c>
      <c r="F214" s="209" t="s">
        <v>394</v>
      </c>
      <c r="G214" s="210" t="s">
        <v>321</v>
      </c>
      <c r="H214" s="211">
        <v>2</v>
      </c>
      <c r="I214" s="212"/>
      <c r="J214" s="213">
        <f>ROUND(I214*H214,2)</f>
        <v>0</v>
      </c>
      <c r="K214" s="209" t="s">
        <v>145</v>
      </c>
      <c r="L214" s="46"/>
      <c r="M214" s="214" t="s">
        <v>19</v>
      </c>
      <c r="N214" s="215" t="s">
        <v>47</v>
      </c>
      <c r="O214" s="86"/>
      <c r="P214" s="216">
        <f>O214*H214</f>
        <v>0</v>
      </c>
      <c r="Q214" s="216">
        <v>0</v>
      </c>
      <c r="R214" s="216">
        <f>Q214*H214</f>
        <v>0</v>
      </c>
      <c r="S214" s="216">
        <v>0</v>
      </c>
      <c r="T214" s="217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8" t="s">
        <v>146</v>
      </c>
      <c r="AT214" s="218" t="s">
        <v>141</v>
      </c>
      <c r="AU214" s="218" t="s">
        <v>86</v>
      </c>
      <c r="AY214" s="19" t="s">
        <v>139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19" t="s">
        <v>84</v>
      </c>
      <c r="BK214" s="219">
        <f>ROUND(I214*H214,2)</f>
        <v>0</v>
      </c>
      <c r="BL214" s="19" t="s">
        <v>146</v>
      </c>
      <c r="BM214" s="218" t="s">
        <v>395</v>
      </c>
    </row>
    <row r="215" s="2" customFormat="1">
      <c r="A215" s="40"/>
      <c r="B215" s="41"/>
      <c r="C215" s="42"/>
      <c r="D215" s="220" t="s">
        <v>148</v>
      </c>
      <c r="E215" s="42"/>
      <c r="F215" s="221" t="s">
        <v>396</v>
      </c>
      <c r="G215" s="42"/>
      <c r="H215" s="42"/>
      <c r="I215" s="222"/>
      <c r="J215" s="42"/>
      <c r="K215" s="42"/>
      <c r="L215" s="46"/>
      <c r="M215" s="223"/>
      <c r="N215" s="224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148</v>
      </c>
      <c r="AU215" s="19" t="s">
        <v>86</v>
      </c>
    </row>
    <row r="216" s="2" customFormat="1" ht="24.15" customHeight="1">
      <c r="A216" s="40"/>
      <c r="B216" s="41"/>
      <c r="C216" s="248" t="s">
        <v>397</v>
      </c>
      <c r="D216" s="248" t="s">
        <v>213</v>
      </c>
      <c r="E216" s="249" t="s">
        <v>398</v>
      </c>
      <c r="F216" s="250" t="s">
        <v>399</v>
      </c>
      <c r="G216" s="251" t="s">
        <v>321</v>
      </c>
      <c r="H216" s="252">
        <v>2</v>
      </c>
      <c r="I216" s="253"/>
      <c r="J216" s="254">
        <f>ROUND(I216*H216,2)</f>
        <v>0</v>
      </c>
      <c r="K216" s="250" t="s">
        <v>145</v>
      </c>
      <c r="L216" s="255"/>
      <c r="M216" s="256" t="s">
        <v>19</v>
      </c>
      <c r="N216" s="257" t="s">
        <v>47</v>
      </c>
      <c r="O216" s="86"/>
      <c r="P216" s="216">
        <f>O216*H216</f>
        <v>0</v>
      </c>
      <c r="Q216" s="216">
        <v>0.025000000000000001</v>
      </c>
      <c r="R216" s="216">
        <f>Q216*H216</f>
        <v>0.050000000000000003</v>
      </c>
      <c r="S216" s="216">
        <v>0</v>
      </c>
      <c r="T216" s="217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8" t="s">
        <v>194</v>
      </c>
      <c r="AT216" s="218" t="s">
        <v>213</v>
      </c>
      <c r="AU216" s="218" t="s">
        <v>86</v>
      </c>
      <c r="AY216" s="19" t="s">
        <v>139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19" t="s">
        <v>84</v>
      </c>
      <c r="BK216" s="219">
        <f>ROUND(I216*H216,2)</f>
        <v>0</v>
      </c>
      <c r="BL216" s="19" t="s">
        <v>146</v>
      </c>
      <c r="BM216" s="218" t="s">
        <v>400</v>
      </c>
    </row>
    <row r="217" s="2" customFormat="1" ht="37.8" customHeight="1">
      <c r="A217" s="40"/>
      <c r="B217" s="41"/>
      <c r="C217" s="207" t="s">
        <v>401</v>
      </c>
      <c r="D217" s="207" t="s">
        <v>141</v>
      </c>
      <c r="E217" s="208" t="s">
        <v>402</v>
      </c>
      <c r="F217" s="209" t="s">
        <v>403</v>
      </c>
      <c r="G217" s="210" t="s">
        <v>321</v>
      </c>
      <c r="H217" s="211">
        <v>1</v>
      </c>
      <c r="I217" s="212"/>
      <c r="J217" s="213">
        <f>ROUND(I217*H217,2)</f>
        <v>0</v>
      </c>
      <c r="K217" s="209" t="s">
        <v>145</v>
      </c>
      <c r="L217" s="46"/>
      <c r="M217" s="214" t="s">
        <v>19</v>
      </c>
      <c r="N217" s="215" t="s">
        <v>47</v>
      </c>
      <c r="O217" s="86"/>
      <c r="P217" s="216">
        <f>O217*H217</f>
        <v>0</v>
      </c>
      <c r="Q217" s="216">
        <v>0</v>
      </c>
      <c r="R217" s="216">
        <f>Q217*H217</f>
        <v>0</v>
      </c>
      <c r="S217" s="216">
        <v>0</v>
      </c>
      <c r="T217" s="217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8" t="s">
        <v>146</v>
      </c>
      <c r="AT217" s="218" t="s">
        <v>141</v>
      </c>
      <c r="AU217" s="218" t="s">
        <v>86</v>
      </c>
      <c r="AY217" s="19" t="s">
        <v>139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19" t="s">
        <v>84</v>
      </c>
      <c r="BK217" s="219">
        <f>ROUND(I217*H217,2)</f>
        <v>0</v>
      </c>
      <c r="BL217" s="19" t="s">
        <v>146</v>
      </c>
      <c r="BM217" s="218" t="s">
        <v>404</v>
      </c>
    </row>
    <row r="218" s="2" customFormat="1">
      <c r="A218" s="40"/>
      <c r="B218" s="41"/>
      <c r="C218" s="42"/>
      <c r="D218" s="220" t="s">
        <v>148</v>
      </c>
      <c r="E218" s="42"/>
      <c r="F218" s="221" t="s">
        <v>405</v>
      </c>
      <c r="G218" s="42"/>
      <c r="H218" s="42"/>
      <c r="I218" s="222"/>
      <c r="J218" s="42"/>
      <c r="K218" s="42"/>
      <c r="L218" s="46"/>
      <c r="M218" s="223"/>
      <c r="N218" s="224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148</v>
      </c>
      <c r="AU218" s="19" t="s">
        <v>86</v>
      </c>
    </row>
    <row r="219" s="2" customFormat="1" ht="24.15" customHeight="1">
      <c r="A219" s="40"/>
      <c r="B219" s="41"/>
      <c r="C219" s="248" t="s">
        <v>406</v>
      </c>
      <c r="D219" s="248" t="s">
        <v>213</v>
      </c>
      <c r="E219" s="249" t="s">
        <v>407</v>
      </c>
      <c r="F219" s="250" t="s">
        <v>408</v>
      </c>
      <c r="G219" s="251" t="s">
        <v>321</v>
      </c>
      <c r="H219" s="252">
        <v>1</v>
      </c>
      <c r="I219" s="253"/>
      <c r="J219" s="254">
        <f>ROUND(I219*H219,2)</f>
        <v>0</v>
      </c>
      <c r="K219" s="250" t="s">
        <v>145</v>
      </c>
      <c r="L219" s="255"/>
      <c r="M219" s="256" t="s">
        <v>19</v>
      </c>
      <c r="N219" s="257" t="s">
        <v>47</v>
      </c>
      <c r="O219" s="86"/>
      <c r="P219" s="216">
        <f>O219*H219</f>
        <v>0</v>
      </c>
      <c r="Q219" s="216">
        <v>0.044999999999999998</v>
      </c>
      <c r="R219" s="216">
        <f>Q219*H219</f>
        <v>0.044999999999999998</v>
      </c>
      <c r="S219" s="216">
        <v>0</v>
      </c>
      <c r="T219" s="217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8" t="s">
        <v>194</v>
      </c>
      <c r="AT219" s="218" t="s">
        <v>213</v>
      </c>
      <c r="AU219" s="218" t="s">
        <v>86</v>
      </c>
      <c r="AY219" s="19" t="s">
        <v>139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19" t="s">
        <v>84</v>
      </c>
      <c r="BK219" s="219">
        <f>ROUND(I219*H219,2)</f>
        <v>0</v>
      </c>
      <c r="BL219" s="19" t="s">
        <v>146</v>
      </c>
      <c r="BM219" s="218" t="s">
        <v>409</v>
      </c>
    </row>
    <row r="220" s="2" customFormat="1" ht="44.25" customHeight="1">
      <c r="A220" s="40"/>
      <c r="B220" s="41"/>
      <c r="C220" s="207" t="s">
        <v>105</v>
      </c>
      <c r="D220" s="207" t="s">
        <v>141</v>
      </c>
      <c r="E220" s="208" t="s">
        <v>410</v>
      </c>
      <c r="F220" s="209" t="s">
        <v>411</v>
      </c>
      <c r="G220" s="210" t="s">
        <v>321</v>
      </c>
      <c r="H220" s="211">
        <v>4</v>
      </c>
      <c r="I220" s="212"/>
      <c r="J220" s="213">
        <f>ROUND(I220*H220,2)</f>
        <v>0</v>
      </c>
      <c r="K220" s="209" t="s">
        <v>145</v>
      </c>
      <c r="L220" s="46"/>
      <c r="M220" s="214" t="s">
        <v>19</v>
      </c>
      <c r="N220" s="215" t="s">
        <v>47</v>
      </c>
      <c r="O220" s="86"/>
      <c r="P220" s="216">
        <f>O220*H220</f>
        <v>0</v>
      </c>
      <c r="Q220" s="216">
        <v>2.1158700000000001</v>
      </c>
      <c r="R220" s="216">
        <f>Q220*H220</f>
        <v>8.4634800000000006</v>
      </c>
      <c r="S220" s="216">
        <v>0</v>
      </c>
      <c r="T220" s="217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8" t="s">
        <v>146</v>
      </c>
      <c r="AT220" s="218" t="s">
        <v>141</v>
      </c>
      <c r="AU220" s="218" t="s">
        <v>86</v>
      </c>
      <c r="AY220" s="19" t="s">
        <v>139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19" t="s">
        <v>84</v>
      </c>
      <c r="BK220" s="219">
        <f>ROUND(I220*H220,2)</f>
        <v>0</v>
      </c>
      <c r="BL220" s="19" t="s">
        <v>146</v>
      </c>
      <c r="BM220" s="218" t="s">
        <v>412</v>
      </c>
    </row>
    <row r="221" s="2" customFormat="1">
      <c r="A221" s="40"/>
      <c r="B221" s="41"/>
      <c r="C221" s="42"/>
      <c r="D221" s="220" t="s">
        <v>148</v>
      </c>
      <c r="E221" s="42"/>
      <c r="F221" s="221" t="s">
        <v>413</v>
      </c>
      <c r="G221" s="42"/>
      <c r="H221" s="42"/>
      <c r="I221" s="222"/>
      <c r="J221" s="42"/>
      <c r="K221" s="42"/>
      <c r="L221" s="46"/>
      <c r="M221" s="223"/>
      <c r="N221" s="224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148</v>
      </c>
      <c r="AU221" s="19" t="s">
        <v>86</v>
      </c>
    </row>
    <row r="222" s="2" customFormat="1" ht="24.15" customHeight="1">
      <c r="A222" s="40"/>
      <c r="B222" s="41"/>
      <c r="C222" s="248" t="s">
        <v>414</v>
      </c>
      <c r="D222" s="248" t="s">
        <v>213</v>
      </c>
      <c r="E222" s="249" t="s">
        <v>415</v>
      </c>
      <c r="F222" s="250" t="s">
        <v>416</v>
      </c>
      <c r="G222" s="251" t="s">
        <v>321</v>
      </c>
      <c r="H222" s="252">
        <v>4</v>
      </c>
      <c r="I222" s="253"/>
      <c r="J222" s="254">
        <f>ROUND(I222*H222,2)</f>
        <v>0</v>
      </c>
      <c r="K222" s="250" t="s">
        <v>145</v>
      </c>
      <c r="L222" s="255"/>
      <c r="M222" s="256" t="s">
        <v>19</v>
      </c>
      <c r="N222" s="257" t="s">
        <v>47</v>
      </c>
      <c r="O222" s="86"/>
      <c r="P222" s="216">
        <f>O222*H222</f>
        <v>0</v>
      </c>
      <c r="Q222" s="216">
        <v>0.068000000000000005</v>
      </c>
      <c r="R222" s="216">
        <f>Q222*H222</f>
        <v>0.27200000000000002</v>
      </c>
      <c r="S222" s="216">
        <v>0</v>
      </c>
      <c r="T222" s="217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8" t="s">
        <v>194</v>
      </c>
      <c r="AT222" s="218" t="s">
        <v>213</v>
      </c>
      <c r="AU222" s="218" t="s">
        <v>86</v>
      </c>
      <c r="AY222" s="19" t="s">
        <v>139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19" t="s">
        <v>84</v>
      </c>
      <c r="BK222" s="219">
        <f>ROUND(I222*H222,2)</f>
        <v>0</v>
      </c>
      <c r="BL222" s="19" t="s">
        <v>146</v>
      </c>
      <c r="BM222" s="218" t="s">
        <v>417</v>
      </c>
    </row>
    <row r="223" s="2" customFormat="1" ht="24.15" customHeight="1">
      <c r="A223" s="40"/>
      <c r="B223" s="41"/>
      <c r="C223" s="248" t="s">
        <v>418</v>
      </c>
      <c r="D223" s="248" t="s">
        <v>213</v>
      </c>
      <c r="E223" s="249" t="s">
        <v>419</v>
      </c>
      <c r="F223" s="250" t="s">
        <v>420</v>
      </c>
      <c r="G223" s="251" t="s">
        <v>321</v>
      </c>
      <c r="H223" s="252">
        <v>2</v>
      </c>
      <c r="I223" s="253"/>
      <c r="J223" s="254">
        <f>ROUND(I223*H223,2)</f>
        <v>0</v>
      </c>
      <c r="K223" s="250" t="s">
        <v>145</v>
      </c>
      <c r="L223" s="255"/>
      <c r="M223" s="256" t="s">
        <v>19</v>
      </c>
      <c r="N223" s="257" t="s">
        <v>47</v>
      </c>
      <c r="O223" s="86"/>
      <c r="P223" s="216">
        <f>O223*H223</f>
        <v>0</v>
      </c>
      <c r="Q223" s="216">
        <v>0.081000000000000003</v>
      </c>
      <c r="R223" s="216">
        <f>Q223*H223</f>
        <v>0.16200000000000001</v>
      </c>
      <c r="S223" s="216">
        <v>0</v>
      </c>
      <c r="T223" s="217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8" t="s">
        <v>194</v>
      </c>
      <c r="AT223" s="218" t="s">
        <v>213</v>
      </c>
      <c r="AU223" s="218" t="s">
        <v>86</v>
      </c>
      <c r="AY223" s="19" t="s">
        <v>139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19" t="s">
        <v>84</v>
      </c>
      <c r="BK223" s="219">
        <f>ROUND(I223*H223,2)</f>
        <v>0</v>
      </c>
      <c r="BL223" s="19" t="s">
        <v>146</v>
      </c>
      <c r="BM223" s="218" t="s">
        <v>421</v>
      </c>
    </row>
    <row r="224" s="2" customFormat="1" ht="16.5" customHeight="1">
      <c r="A224" s="40"/>
      <c r="B224" s="41"/>
      <c r="C224" s="248" t="s">
        <v>422</v>
      </c>
      <c r="D224" s="248" t="s">
        <v>213</v>
      </c>
      <c r="E224" s="249" t="s">
        <v>423</v>
      </c>
      <c r="F224" s="250" t="s">
        <v>424</v>
      </c>
      <c r="G224" s="251" t="s">
        <v>321</v>
      </c>
      <c r="H224" s="252">
        <v>1</v>
      </c>
      <c r="I224" s="253"/>
      <c r="J224" s="254">
        <f>ROUND(I224*H224,2)</f>
        <v>0</v>
      </c>
      <c r="K224" s="250" t="s">
        <v>145</v>
      </c>
      <c r="L224" s="255"/>
      <c r="M224" s="256" t="s">
        <v>19</v>
      </c>
      <c r="N224" s="257" t="s">
        <v>47</v>
      </c>
      <c r="O224" s="86"/>
      <c r="P224" s="216">
        <f>O224*H224</f>
        <v>0</v>
      </c>
      <c r="Q224" s="216">
        <v>0.26200000000000001</v>
      </c>
      <c r="R224" s="216">
        <f>Q224*H224</f>
        <v>0.26200000000000001</v>
      </c>
      <c r="S224" s="216">
        <v>0</v>
      </c>
      <c r="T224" s="217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8" t="s">
        <v>194</v>
      </c>
      <c r="AT224" s="218" t="s">
        <v>213</v>
      </c>
      <c r="AU224" s="218" t="s">
        <v>86</v>
      </c>
      <c r="AY224" s="19" t="s">
        <v>139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19" t="s">
        <v>84</v>
      </c>
      <c r="BK224" s="219">
        <f>ROUND(I224*H224,2)</f>
        <v>0</v>
      </c>
      <c r="BL224" s="19" t="s">
        <v>146</v>
      </c>
      <c r="BM224" s="218" t="s">
        <v>425</v>
      </c>
    </row>
    <row r="225" s="2" customFormat="1" ht="16.5" customHeight="1">
      <c r="A225" s="40"/>
      <c r="B225" s="41"/>
      <c r="C225" s="248" t="s">
        <v>426</v>
      </c>
      <c r="D225" s="248" t="s">
        <v>213</v>
      </c>
      <c r="E225" s="249" t="s">
        <v>427</v>
      </c>
      <c r="F225" s="250" t="s">
        <v>428</v>
      </c>
      <c r="G225" s="251" t="s">
        <v>321</v>
      </c>
      <c r="H225" s="252">
        <v>4</v>
      </c>
      <c r="I225" s="253"/>
      <c r="J225" s="254">
        <f>ROUND(I225*H225,2)</f>
        <v>0</v>
      </c>
      <c r="K225" s="250" t="s">
        <v>145</v>
      </c>
      <c r="L225" s="255"/>
      <c r="M225" s="256" t="s">
        <v>19</v>
      </c>
      <c r="N225" s="257" t="s">
        <v>47</v>
      </c>
      <c r="O225" s="86"/>
      <c r="P225" s="216">
        <f>O225*H225</f>
        <v>0</v>
      </c>
      <c r="Q225" s="216">
        <v>0.52600000000000002</v>
      </c>
      <c r="R225" s="216">
        <f>Q225*H225</f>
        <v>2.1040000000000001</v>
      </c>
      <c r="S225" s="216">
        <v>0</v>
      </c>
      <c r="T225" s="217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8" t="s">
        <v>194</v>
      </c>
      <c r="AT225" s="218" t="s">
        <v>213</v>
      </c>
      <c r="AU225" s="218" t="s">
        <v>86</v>
      </c>
      <c r="AY225" s="19" t="s">
        <v>139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19" t="s">
        <v>84</v>
      </c>
      <c r="BK225" s="219">
        <f>ROUND(I225*H225,2)</f>
        <v>0</v>
      </c>
      <c r="BL225" s="19" t="s">
        <v>146</v>
      </c>
      <c r="BM225" s="218" t="s">
        <v>429</v>
      </c>
    </row>
    <row r="226" s="2" customFormat="1" ht="24.15" customHeight="1">
      <c r="A226" s="40"/>
      <c r="B226" s="41"/>
      <c r="C226" s="248" t="s">
        <v>430</v>
      </c>
      <c r="D226" s="248" t="s">
        <v>213</v>
      </c>
      <c r="E226" s="249" t="s">
        <v>431</v>
      </c>
      <c r="F226" s="250" t="s">
        <v>432</v>
      </c>
      <c r="G226" s="251" t="s">
        <v>321</v>
      </c>
      <c r="H226" s="252">
        <v>4</v>
      </c>
      <c r="I226" s="253"/>
      <c r="J226" s="254">
        <f>ROUND(I226*H226,2)</f>
        <v>0</v>
      </c>
      <c r="K226" s="250" t="s">
        <v>145</v>
      </c>
      <c r="L226" s="255"/>
      <c r="M226" s="256" t="s">
        <v>19</v>
      </c>
      <c r="N226" s="257" t="s">
        <v>47</v>
      </c>
      <c r="O226" s="86"/>
      <c r="P226" s="216">
        <f>O226*H226</f>
        <v>0</v>
      </c>
      <c r="Q226" s="216">
        <v>0.44900000000000001</v>
      </c>
      <c r="R226" s="216">
        <f>Q226*H226</f>
        <v>1.796</v>
      </c>
      <c r="S226" s="216">
        <v>0</v>
      </c>
      <c r="T226" s="217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8" t="s">
        <v>194</v>
      </c>
      <c r="AT226" s="218" t="s">
        <v>213</v>
      </c>
      <c r="AU226" s="218" t="s">
        <v>86</v>
      </c>
      <c r="AY226" s="19" t="s">
        <v>139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19" t="s">
        <v>84</v>
      </c>
      <c r="BK226" s="219">
        <f>ROUND(I226*H226,2)</f>
        <v>0</v>
      </c>
      <c r="BL226" s="19" t="s">
        <v>146</v>
      </c>
      <c r="BM226" s="218" t="s">
        <v>433</v>
      </c>
    </row>
    <row r="227" s="2" customFormat="1" ht="24.15" customHeight="1">
      <c r="A227" s="40"/>
      <c r="B227" s="41"/>
      <c r="C227" s="248" t="s">
        <v>434</v>
      </c>
      <c r="D227" s="248" t="s">
        <v>213</v>
      </c>
      <c r="E227" s="249" t="s">
        <v>435</v>
      </c>
      <c r="F227" s="250" t="s">
        <v>436</v>
      </c>
      <c r="G227" s="251" t="s">
        <v>321</v>
      </c>
      <c r="H227" s="252">
        <v>4</v>
      </c>
      <c r="I227" s="253"/>
      <c r="J227" s="254">
        <f>ROUND(I227*H227,2)</f>
        <v>0</v>
      </c>
      <c r="K227" s="250" t="s">
        <v>145</v>
      </c>
      <c r="L227" s="255"/>
      <c r="M227" s="256" t="s">
        <v>19</v>
      </c>
      <c r="N227" s="257" t="s">
        <v>47</v>
      </c>
      <c r="O227" s="86"/>
      <c r="P227" s="216">
        <f>O227*H227</f>
        <v>0</v>
      </c>
      <c r="Q227" s="216">
        <v>1.1599999999999999</v>
      </c>
      <c r="R227" s="216">
        <f>Q227*H227</f>
        <v>4.6399999999999997</v>
      </c>
      <c r="S227" s="216">
        <v>0</v>
      </c>
      <c r="T227" s="217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8" t="s">
        <v>194</v>
      </c>
      <c r="AT227" s="218" t="s">
        <v>213</v>
      </c>
      <c r="AU227" s="218" t="s">
        <v>86</v>
      </c>
      <c r="AY227" s="19" t="s">
        <v>139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19" t="s">
        <v>84</v>
      </c>
      <c r="BK227" s="219">
        <f>ROUND(I227*H227,2)</f>
        <v>0</v>
      </c>
      <c r="BL227" s="19" t="s">
        <v>146</v>
      </c>
      <c r="BM227" s="218" t="s">
        <v>437</v>
      </c>
    </row>
    <row r="228" s="2" customFormat="1" ht="24.15" customHeight="1">
      <c r="A228" s="40"/>
      <c r="B228" s="41"/>
      <c r="C228" s="248" t="s">
        <v>438</v>
      </c>
      <c r="D228" s="248" t="s">
        <v>213</v>
      </c>
      <c r="E228" s="249" t="s">
        <v>439</v>
      </c>
      <c r="F228" s="250" t="s">
        <v>440</v>
      </c>
      <c r="G228" s="251" t="s">
        <v>321</v>
      </c>
      <c r="H228" s="252">
        <v>9</v>
      </c>
      <c r="I228" s="253"/>
      <c r="J228" s="254">
        <f>ROUND(I228*H228,2)</f>
        <v>0</v>
      </c>
      <c r="K228" s="250" t="s">
        <v>145</v>
      </c>
      <c r="L228" s="255"/>
      <c r="M228" s="256" t="s">
        <v>19</v>
      </c>
      <c r="N228" s="257" t="s">
        <v>47</v>
      </c>
      <c r="O228" s="86"/>
      <c r="P228" s="216">
        <f>O228*H228</f>
        <v>0</v>
      </c>
      <c r="Q228" s="216">
        <v>0.002</v>
      </c>
      <c r="R228" s="216">
        <f>Q228*H228</f>
        <v>0.018000000000000002</v>
      </c>
      <c r="S228" s="216">
        <v>0</v>
      </c>
      <c r="T228" s="217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8" t="s">
        <v>194</v>
      </c>
      <c r="AT228" s="218" t="s">
        <v>213</v>
      </c>
      <c r="AU228" s="218" t="s">
        <v>86</v>
      </c>
      <c r="AY228" s="19" t="s">
        <v>139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19" t="s">
        <v>84</v>
      </c>
      <c r="BK228" s="219">
        <f>ROUND(I228*H228,2)</f>
        <v>0</v>
      </c>
      <c r="BL228" s="19" t="s">
        <v>146</v>
      </c>
      <c r="BM228" s="218" t="s">
        <v>441</v>
      </c>
    </row>
    <row r="229" s="2" customFormat="1" ht="37.8" customHeight="1">
      <c r="A229" s="40"/>
      <c r="B229" s="41"/>
      <c r="C229" s="207" t="s">
        <v>442</v>
      </c>
      <c r="D229" s="207" t="s">
        <v>141</v>
      </c>
      <c r="E229" s="208" t="s">
        <v>443</v>
      </c>
      <c r="F229" s="209" t="s">
        <v>444</v>
      </c>
      <c r="G229" s="210" t="s">
        <v>321</v>
      </c>
      <c r="H229" s="211">
        <v>4</v>
      </c>
      <c r="I229" s="212"/>
      <c r="J229" s="213">
        <f>ROUND(I229*H229,2)</f>
        <v>0</v>
      </c>
      <c r="K229" s="209" t="s">
        <v>145</v>
      </c>
      <c r="L229" s="46"/>
      <c r="M229" s="214" t="s">
        <v>19</v>
      </c>
      <c r="N229" s="215" t="s">
        <v>47</v>
      </c>
      <c r="O229" s="86"/>
      <c r="P229" s="216">
        <f>O229*H229</f>
        <v>0</v>
      </c>
      <c r="Q229" s="216">
        <v>0.089999999999999997</v>
      </c>
      <c r="R229" s="216">
        <f>Q229*H229</f>
        <v>0.35999999999999999</v>
      </c>
      <c r="S229" s="216">
        <v>0</v>
      </c>
      <c r="T229" s="217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8" t="s">
        <v>146</v>
      </c>
      <c r="AT229" s="218" t="s">
        <v>141</v>
      </c>
      <c r="AU229" s="218" t="s">
        <v>86</v>
      </c>
      <c r="AY229" s="19" t="s">
        <v>139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19" t="s">
        <v>84</v>
      </c>
      <c r="BK229" s="219">
        <f>ROUND(I229*H229,2)</f>
        <v>0</v>
      </c>
      <c r="BL229" s="19" t="s">
        <v>146</v>
      </c>
      <c r="BM229" s="218" t="s">
        <v>445</v>
      </c>
    </row>
    <row r="230" s="2" customFormat="1">
      <c r="A230" s="40"/>
      <c r="B230" s="41"/>
      <c r="C230" s="42"/>
      <c r="D230" s="220" t="s">
        <v>148</v>
      </c>
      <c r="E230" s="42"/>
      <c r="F230" s="221" t="s">
        <v>446</v>
      </c>
      <c r="G230" s="42"/>
      <c r="H230" s="42"/>
      <c r="I230" s="222"/>
      <c r="J230" s="42"/>
      <c r="K230" s="42"/>
      <c r="L230" s="46"/>
      <c r="M230" s="223"/>
      <c r="N230" s="224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148</v>
      </c>
      <c r="AU230" s="19" t="s">
        <v>86</v>
      </c>
    </row>
    <row r="231" s="2" customFormat="1" ht="21.75" customHeight="1">
      <c r="A231" s="40"/>
      <c r="B231" s="41"/>
      <c r="C231" s="248" t="s">
        <v>447</v>
      </c>
      <c r="D231" s="248" t="s">
        <v>213</v>
      </c>
      <c r="E231" s="249" t="s">
        <v>448</v>
      </c>
      <c r="F231" s="250" t="s">
        <v>449</v>
      </c>
      <c r="G231" s="251" t="s">
        <v>321</v>
      </c>
      <c r="H231" s="252">
        <v>4</v>
      </c>
      <c r="I231" s="253"/>
      <c r="J231" s="254">
        <f>ROUND(I231*H231,2)</f>
        <v>0</v>
      </c>
      <c r="K231" s="250" t="s">
        <v>145</v>
      </c>
      <c r="L231" s="255"/>
      <c r="M231" s="256" t="s">
        <v>19</v>
      </c>
      <c r="N231" s="257" t="s">
        <v>47</v>
      </c>
      <c r="O231" s="86"/>
      <c r="P231" s="216">
        <f>O231*H231</f>
        <v>0</v>
      </c>
      <c r="Q231" s="216">
        <v>0.19600000000000001</v>
      </c>
      <c r="R231" s="216">
        <f>Q231*H231</f>
        <v>0.78400000000000003</v>
      </c>
      <c r="S231" s="216">
        <v>0</v>
      </c>
      <c r="T231" s="217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8" t="s">
        <v>194</v>
      </c>
      <c r="AT231" s="218" t="s">
        <v>213</v>
      </c>
      <c r="AU231" s="218" t="s">
        <v>86</v>
      </c>
      <c r="AY231" s="19" t="s">
        <v>139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19" t="s">
        <v>84</v>
      </c>
      <c r="BK231" s="219">
        <f>ROUND(I231*H231,2)</f>
        <v>0</v>
      </c>
      <c r="BL231" s="19" t="s">
        <v>146</v>
      </c>
      <c r="BM231" s="218" t="s">
        <v>450</v>
      </c>
    </row>
    <row r="232" s="2" customFormat="1" ht="24.15" customHeight="1">
      <c r="A232" s="40"/>
      <c r="B232" s="41"/>
      <c r="C232" s="207" t="s">
        <v>451</v>
      </c>
      <c r="D232" s="207" t="s">
        <v>141</v>
      </c>
      <c r="E232" s="208" t="s">
        <v>452</v>
      </c>
      <c r="F232" s="209" t="s">
        <v>453</v>
      </c>
      <c r="G232" s="210" t="s">
        <v>321</v>
      </c>
      <c r="H232" s="211">
        <v>4</v>
      </c>
      <c r="I232" s="212"/>
      <c r="J232" s="213">
        <f>ROUND(I232*H232,2)</f>
        <v>0</v>
      </c>
      <c r="K232" s="209" t="s">
        <v>145</v>
      </c>
      <c r="L232" s="46"/>
      <c r="M232" s="214" t="s">
        <v>19</v>
      </c>
      <c r="N232" s="215" t="s">
        <v>47</v>
      </c>
      <c r="O232" s="86"/>
      <c r="P232" s="216">
        <f>O232*H232</f>
        <v>0</v>
      </c>
      <c r="Q232" s="216">
        <v>0</v>
      </c>
      <c r="R232" s="216">
        <f>Q232*H232</f>
        <v>0</v>
      </c>
      <c r="S232" s="216">
        <v>0.10000000000000001</v>
      </c>
      <c r="T232" s="217">
        <f>S232*H232</f>
        <v>0.40000000000000002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8" t="s">
        <v>146</v>
      </c>
      <c r="AT232" s="218" t="s">
        <v>141</v>
      </c>
      <c r="AU232" s="218" t="s">
        <v>86</v>
      </c>
      <c r="AY232" s="19" t="s">
        <v>139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19" t="s">
        <v>84</v>
      </c>
      <c r="BK232" s="219">
        <f>ROUND(I232*H232,2)</f>
        <v>0</v>
      </c>
      <c r="BL232" s="19" t="s">
        <v>146</v>
      </c>
      <c r="BM232" s="218" t="s">
        <v>454</v>
      </c>
    </row>
    <row r="233" s="2" customFormat="1">
      <c r="A233" s="40"/>
      <c r="B233" s="41"/>
      <c r="C233" s="42"/>
      <c r="D233" s="220" t="s">
        <v>148</v>
      </c>
      <c r="E233" s="42"/>
      <c r="F233" s="221" t="s">
        <v>455</v>
      </c>
      <c r="G233" s="42"/>
      <c r="H233" s="42"/>
      <c r="I233" s="222"/>
      <c r="J233" s="42"/>
      <c r="K233" s="42"/>
      <c r="L233" s="46"/>
      <c r="M233" s="223"/>
      <c r="N233" s="224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148</v>
      </c>
      <c r="AU233" s="19" t="s">
        <v>86</v>
      </c>
    </row>
    <row r="234" s="12" customFormat="1" ht="22.8" customHeight="1">
      <c r="A234" s="12"/>
      <c r="B234" s="191"/>
      <c r="C234" s="192"/>
      <c r="D234" s="193" t="s">
        <v>75</v>
      </c>
      <c r="E234" s="205" t="s">
        <v>203</v>
      </c>
      <c r="F234" s="205" t="s">
        <v>456</v>
      </c>
      <c r="G234" s="192"/>
      <c r="H234" s="192"/>
      <c r="I234" s="195"/>
      <c r="J234" s="206">
        <f>BK234</f>
        <v>0</v>
      </c>
      <c r="K234" s="192"/>
      <c r="L234" s="197"/>
      <c r="M234" s="198"/>
      <c r="N234" s="199"/>
      <c r="O234" s="199"/>
      <c r="P234" s="200">
        <f>SUM(P235:P236)</f>
        <v>0</v>
      </c>
      <c r="Q234" s="199"/>
      <c r="R234" s="200">
        <f>SUM(R235:R236)</f>
        <v>0</v>
      </c>
      <c r="S234" s="199"/>
      <c r="T234" s="201">
        <f>SUM(T235:T236)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02" t="s">
        <v>84</v>
      </c>
      <c r="AT234" s="203" t="s">
        <v>75</v>
      </c>
      <c r="AU234" s="203" t="s">
        <v>84</v>
      </c>
      <c r="AY234" s="202" t="s">
        <v>139</v>
      </c>
      <c r="BK234" s="204">
        <f>SUM(BK235:BK236)</f>
        <v>0</v>
      </c>
    </row>
    <row r="235" s="2" customFormat="1" ht="66.75" customHeight="1">
      <c r="A235" s="40"/>
      <c r="B235" s="41"/>
      <c r="C235" s="207" t="s">
        <v>457</v>
      </c>
      <c r="D235" s="207" t="s">
        <v>141</v>
      </c>
      <c r="E235" s="208" t="s">
        <v>458</v>
      </c>
      <c r="F235" s="209" t="s">
        <v>459</v>
      </c>
      <c r="G235" s="210" t="s">
        <v>144</v>
      </c>
      <c r="H235" s="211">
        <v>168</v>
      </c>
      <c r="I235" s="212"/>
      <c r="J235" s="213">
        <f>ROUND(I235*H235,2)</f>
        <v>0</v>
      </c>
      <c r="K235" s="209" t="s">
        <v>145</v>
      </c>
      <c r="L235" s="46"/>
      <c r="M235" s="214" t="s">
        <v>19</v>
      </c>
      <c r="N235" s="215" t="s">
        <v>47</v>
      </c>
      <c r="O235" s="86"/>
      <c r="P235" s="216">
        <f>O235*H235</f>
        <v>0</v>
      </c>
      <c r="Q235" s="216">
        <v>0</v>
      </c>
      <c r="R235" s="216">
        <f>Q235*H235</f>
        <v>0</v>
      </c>
      <c r="S235" s="216">
        <v>0</v>
      </c>
      <c r="T235" s="217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8" t="s">
        <v>146</v>
      </c>
      <c r="AT235" s="218" t="s">
        <v>141</v>
      </c>
      <c r="AU235" s="218" t="s">
        <v>86</v>
      </c>
      <c r="AY235" s="19" t="s">
        <v>139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19" t="s">
        <v>84</v>
      </c>
      <c r="BK235" s="219">
        <f>ROUND(I235*H235,2)</f>
        <v>0</v>
      </c>
      <c r="BL235" s="19" t="s">
        <v>146</v>
      </c>
      <c r="BM235" s="218" t="s">
        <v>460</v>
      </c>
    </row>
    <row r="236" s="2" customFormat="1">
      <c r="A236" s="40"/>
      <c r="B236" s="41"/>
      <c r="C236" s="42"/>
      <c r="D236" s="220" t="s">
        <v>148</v>
      </c>
      <c r="E236" s="42"/>
      <c r="F236" s="221" t="s">
        <v>461</v>
      </c>
      <c r="G236" s="42"/>
      <c r="H236" s="42"/>
      <c r="I236" s="222"/>
      <c r="J236" s="42"/>
      <c r="K236" s="42"/>
      <c r="L236" s="46"/>
      <c r="M236" s="223"/>
      <c r="N236" s="224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148</v>
      </c>
      <c r="AU236" s="19" t="s">
        <v>86</v>
      </c>
    </row>
    <row r="237" s="12" customFormat="1" ht="22.8" customHeight="1">
      <c r="A237" s="12"/>
      <c r="B237" s="191"/>
      <c r="C237" s="192"/>
      <c r="D237" s="193" t="s">
        <v>75</v>
      </c>
      <c r="E237" s="205" t="s">
        <v>462</v>
      </c>
      <c r="F237" s="205" t="s">
        <v>463</v>
      </c>
      <c r="G237" s="192"/>
      <c r="H237" s="192"/>
      <c r="I237" s="195"/>
      <c r="J237" s="206">
        <f>BK237</f>
        <v>0</v>
      </c>
      <c r="K237" s="192"/>
      <c r="L237" s="197"/>
      <c r="M237" s="198"/>
      <c r="N237" s="199"/>
      <c r="O237" s="199"/>
      <c r="P237" s="200">
        <f>SUM(P238:P240)</f>
        <v>0</v>
      </c>
      <c r="Q237" s="199"/>
      <c r="R237" s="200">
        <f>SUM(R238:R240)</f>
        <v>0</v>
      </c>
      <c r="S237" s="199"/>
      <c r="T237" s="201">
        <f>SUM(T238:T240)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2" t="s">
        <v>84</v>
      </c>
      <c r="AT237" s="203" t="s">
        <v>75</v>
      </c>
      <c r="AU237" s="203" t="s">
        <v>84</v>
      </c>
      <c r="AY237" s="202" t="s">
        <v>139</v>
      </c>
      <c r="BK237" s="204">
        <f>SUM(BK238:BK240)</f>
        <v>0</v>
      </c>
    </row>
    <row r="238" s="2" customFormat="1" ht="37.8" customHeight="1">
      <c r="A238" s="40"/>
      <c r="B238" s="41"/>
      <c r="C238" s="207" t="s">
        <v>464</v>
      </c>
      <c r="D238" s="207" t="s">
        <v>141</v>
      </c>
      <c r="E238" s="208" t="s">
        <v>465</v>
      </c>
      <c r="F238" s="209" t="s">
        <v>466</v>
      </c>
      <c r="G238" s="210" t="s">
        <v>190</v>
      </c>
      <c r="H238" s="211">
        <v>21.356000000000002</v>
      </c>
      <c r="I238" s="212"/>
      <c r="J238" s="213">
        <f>ROUND(I238*H238,2)</f>
        <v>0</v>
      </c>
      <c r="K238" s="209" t="s">
        <v>19</v>
      </c>
      <c r="L238" s="46"/>
      <c r="M238" s="214" t="s">
        <v>19</v>
      </c>
      <c r="N238" s="215" t="s">
        <v>47</v>
      </c>
      <c r="O238" s="86"/>
      <c r="P238" s="216">
        <f>O238*H238</f>
        <v>0</v>
      </c>
      <c r="Q238" s="216">
        <v>0</v>
      </c>
      <c r="R238" s="216">
        <f>Q238*H238</f>
        <v>0</v>
      </c>
      <c r="S238" s="216">
        <v>0</v>
      </c>
      <c r="T238" s="217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8" t="s">
        <v>146</v>
      </c>
      <c r="AT238" s="218" t="s">
        <v>141</v>
      </c>
      <c r="AU238" s="218" t="s">
        <v>86</v>
      </c>
      <c r="AY238" s="19" t="s">
        <v>139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19" t="s">
        <v>84</v>
      </c>
      <c r="BK238" s="219">
        <f>ROUND(I238*H238,2)</f>
        <v>0</v>
      </c>
      <c r="BL238" s="19" t="s">
        <v>146</v>
      </c>
      <c r="BM238" s="218" t="s">
        <v>467</v>
      </c>
    </row>
    <row r="239" s="2" customFormat="1" ht="49.05" customHeight="1">
      <c r="A239" s="40"/>
      <c r="B239" s="41"/>
      <c r="C239" s="207" t="s">
        <v>468</v>
      </c>
      <c r="D239" s="207" t="s">
        <v>141</v>
      </c>
      <c r="E239" s="208" t="s">
        <v>469</v>
      </c>
      <c r="F239" s="209" t="s">
        <v>470</v>
      </c>
      <c r="G239" s="210" t="s">
        <v>190</v>
      </c>
      <c r="H239" s="211">
        <v>21.356000000000002</v>
      </c>
      <c r="I239" s="212"/>
      <c r="J239" s="213">
        <f>ROUND(I239*H239,2)</f>
        <v>0</v>
      </c>
      <c r="K239" s="209" t="s">
        <v>145</v>
      </c>
      <c r="L239" s="46"/>
      <c r="M239" s="214" t="s">
        <v>19</v>
      </c>
      <c r="N239" s="215" t="s">
        <v>47</v>
      </c>
      <c r="O239" s="86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8" t="s">
        <v>146</v>
      </c>
      <c r="AT239" s="218" t="s">
        <v>141</v>
      </c>
      <c r="AU239" s="218" t="s">
        <v>86</v>
      </c>
      <c r="AY239" s="19" t="s">
        <v>139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19" t="s">
        <v>84</v>
      </c>
      <c r="BK239" s="219">
        <f>ROUND(I239*H239,2)</f>
        <v>0</v>
      </c>
      <c r="BL239" s="19" t="s">
        <v>146</v>
      </c>
      <c r="BM239" s="218" t="s">
        <v>471</v>
      </c>
    </row>
    <row r="240" s="2" customFormat="1">
      <c r="A240" s="40"/>
      <c r="B240" s="41"/>
      <c r="C240" s="42"/>
      <c r="D240" s="220" t="s">
        <v>148</v>
      </c>
      <c r="E240" s="42"/>
      <c r="F240" s="221" t="s">
        <v>472</v>
      </c>
      <c r="G240" s="42"/>
      <c r="H240" s="42"/>
      <c r="I240" s="222"/>
      <c r="J240" s="42"/>
      <c r="K240" s="42"/>
      <c r="L240" s="46"/>
      <c r="M240" s="223"/>
      <c r="N240" s="224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148</v>
      </c>
      <c r="AU240" s="19" t="s">
        <v>86</v>
      </c>
    </row>
    <row r="241" s="12" customFormat="1" ht="22.8" customHeight="1">
      <c r="A241" s="12"/>
      <c r="B241" s="191"/>
      <c r="C241" s="192"/>
      <c r="D241" s="193" t="s">
        <v>75</v>
      </c>
      <c r="E241" s="205" t="s">
        <v>473</v>
      </c>
      <c r="F241" s="205" t="s">
        <v>474</v>
      </c>
      <c r="G241" s="192"/>
      <c r="H241" s="192"/>
      <c r="I241" s="195"/>
      <c r="J241" s="206">
        <f>BK241</f>
        <v>0</v>
      </c>
      <c r="K241" s="192"/>
      <c r="L241" s="197"/>
      <c r="M241" s="198"/>
      <c r="N241" s="199"/>
      <c r="O241" s="199"/>
      <c r="P241" s="200">
        <f>SUM(P242:P243)</f>
        <v>0</v>
      </c>
      <c r="Q241" s="199"/>
      <c r="R241" s="200">
        <f>SUM(R242:R243)</f>
        <v>0</v>
      </c>
      <c r="S241" s="199"/>
      <c r="T241" s="201">
        <f>SUM(T242:T243)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2" t="s">
        <v>84</v>
      </c>
      <c r="AT241" s="203" t="s">
        <v>75</v>
      </c>
      <c r="AU241" s="203" t="s">
        <v>84</v>
      </c>
      <c r="AY241" s="202" t="s">
        <v>139</v>
      </c>
      <c r="BK241" s="204">
        <f>SUM(BK242:BK243)</f>
        <v>0</v>
      </c>
    </row>
    <row r="242" s="2" customFormat="1" ht="49.05" customHeight="1">
      <c r="A242" s="40"/>
      <c r="B242" s="41"/>
      <c r="C242" s="207" t="s">
        <v>475</v>
      </c>
      <c r="D242" s="207" t="s">
        <v>141</v>
      </c>
      <c r="E242" s="208" t="s">
        <v>476</v>
      </c>
      <c r="F242" s="209" t="s">
        <v>477</v>
      </c>
      <c r="G242" s="210" t="s">
        <v>190</v>
      </c>
      <c r="H242" s="211">
        <v>334.08999999999997</v>
      </c>
      <c r="I242" s="212"/>
      <c r="J242" s="213">
        <f>ROUND(I242*H242,2)</f>
        <v>0</v>
      </c>
      <c r="K242" s="209" t="s">
        <v>145</v>
      </c>
      <c r="L242" s="46"/>
      <c r="M242" s="214" t="s">
        <v>19</v>
      </c>
      <c r="N242" s="215" t="s">
        <v>47</v>
      </c>
      <c r="O242" s="86"/>
      <c r="P242" s="216">
        <f>O242*H242</f>
        <v>0</v>
      </c>
      <c r="Q242" s="216">
        <v>0</v>
      </c>
      <c r="R242" s="216">
        <f>Q242*H242</f>
        <v>0</v>
      </c>
      <c r="S242" s="216">
        <v>0</v>
      </c>
      <c r="T242" s="217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8" t="s">
        <v>146</v>
      </c>
      <c r="AT242" s="218" t="s">
        <v>141</v>
      </c>
      <c r="AU242" s="218" t="s">
        <v>86</v>
      </c>
      <c r="AY242" s="19" t="s">
        <v>139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19" t="s">
        <v>84</v>
      </c>
      <c r="BK242" s="219">
        <f>ROUND(I242*H242,2)</f>
        <v>0</v>
      </c>
      <c r="BL242" s="19" t="s">
        <v>146</v>
      </c>
      <c r="BM242" s="218" t="s">
        <v>478</v>
      </c>
    </row>
    <row r="243" s="2" customFormat="1">
      <c r="A243" s="40"/>
      <c r="B243" s="41"/>
      <c r="C243" s="42"/>
      <c r="D243" s="220" t="s">
        <v>148</v>
      </c>
      <c r="E243" s="42"/>
      <c r="F243" s="221" t="s">
        <v>479</v>
      </c>
      <c r="G243" s="42"/>
      <c r="H243" s="42"/>
      <c r="I243" s="222"/>
      <c r="J243" s="42"/>
      <c r="K243" s="42"/>
      <c r="L243" s="46"/>
      <c r="M243" s="223"/>
      <c r="N243" s="224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148</v>
      </c>
      <c r="AU243" s="19" t="s">
        <v>86</v>
      </c>
    </row>
    <row r="244" s="12" customFormat="1" ht="25.92" customHeight="1">
      <c r="A244" s="12"/>
      <c r="B244" s="191"/>
      <c r="C244" s="192"/>
      <c r="D244" s="193" t="s">
        <v>75</v>
      </c>
      <c r="E244" s="194" t="s">
        <v>480</v>
      </c>
      <c r="F244" s="194" t="s">
        <v>481</v>
      </c>
      <c r="G244" s="192"/>
      <c r="H244" s="192"/>
      <c r="I244" s="195"/>
      <c r="J244" s="196">
        <f>BK244</f>
        <v>0</v>
      </c>
      <c r="K244" s="192"/>
      <c r="L244" s="197"/>
      <c r="M244" s="198"/>
      <c r="N244" s="199"/>
      <c r="O244" s="199"/>
      <c r="P244" s="200">
        <f>P245+P250</f>
        <v>0</v>
      </c>
      <c r="Q244" s="199"/>
      <c r="R244" s="200">
        <f>R245+R250</f>
        <v>0.079559999999999992</v>
      </c>
      <c r="S244" s="199"/>
      <c r="T244" s="201">
        <f>T245+T250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2" t="s">
        <v>86</v>
      </c>
      <c r="AT244" s="203" t="s">
        <v>75</v>
      </c>
      <c r="AU244" s="203" t="s">
        <v>76</v>
      </c>
      <c r="AY244" s="202" t="s">
        <v>139</v>
      </c>
      <c r="BK244" s="204">
        <f>BK245+BK250</f>
        <v>0</v>
      </c>
    </row>
    <row r="245" s="12" customFormat="1" ht="22.8" customHeight="1">
      <c r="A245" s="12"/>
      <c r="B245" s="191"/>
      <c r="C245" s="192"/>
      <c r="D245" s="193" t="s">
        <v>75</v>
      </c>
      <c r="E245" s="205" t="s">
        <v>482</v>
      </c>
      <c r="F245" s="205" t="s">
        <v>483</v>
      </c>
      <c r="G245" s="192"/>
      <c r="H245" s="192"/>
      <c r="I245" s="195"/>
      <c r="J245" s="206">
        <f>BK245</f>
        <v>0</v>
      </c>
      <c r="K245" s="192"/>
      <c r="L245" s="197"/>
      <c r="M245" s="198"/>
      <c r="N245" s="199"/>
      <c r="O245" s="199"/>
      <c r="P245" s="200">
        <f>SUM(P246:P249)</f>
        <v>0</v>
      </c>
      <c r="Q245" s="199"/>
      <c r="R245" s="200">
        <f>SUM(R246:R249)</f>
        <v>0.079559999999999992</v>
      </c>
      <c r="S245" s="199"/>
      <c r="T245" s="201">
        <f>SUM(T246:T249)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2" t="s">
        <v>86</v>
      </c>
      <c r="AT245" s="203" t="s">
        <v>75</v>
      </c>
      <c r="AU245" s="203" t="s">
        <v>84</v>
      </c>
      <c r="AY245" s="202" t="s">
        <v>139</v>
      </c>
      <c r="BK245" s="204">
        <f>SUM(BK246:BK249)</f>
        <v>0</v>
      </c>
    </row>
    <row r="246" s="2" customFormat="1" ht="16.5" customHeight="1">
      <c r="A246" s="40"/>
      <c r="B246" s="41"/>
      <c r="C246" s="207" t="s">
        <v>484</v>
      </c>
      <c r="D246" s="207" t="s">
        <v>141</v>
      </c>
      <c r="E246" s="208" t="s">
        <v>485</v>
      </c>
      <c r="F246" s="209" t="s">
        <v>486</v>
      </c>
      <c r="G246" s="210" t="s">
        <v>321</v>
      </c>
      <c r="H246" s="211">
        <v>3</v>
      </c>
      <c r="I246" s="212"/>
      <c r="J246" s="213">
        <f>ROUND(I246*H246,2)</f>
        <v>0</v>
      </c>
      <c r="K246" s="209" t="s">
        <v>145</v>
      </c>
      <c r="L246" s="46"/>
      <c r="M246" s="214" t="s">
        <v>19</v>
      </c>
      <c r="N246" s="215" t="s">
        <v>47</v>
      </c>
      <c r="O246" s="86"/>
      <c r="P246" s="216">
        <f>O246*H246</f>
        <v>0</v>
      </c>
      <c r="Q246" s="216">
        <v>0.026519999999999998</v>
      </c>
      <c r="R246" s="216">
        <f>Q246*H246</f>
        <v>0.079559999999999992</v>
      </c>
      <c r="S246" s="216">
        <v>0</v>
      </c>
      <c r="T246" s="217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8" t="s">
        <v>252</v>
      </c>
      <c r="AT246" s="218" t="s">
        <v>141</v>
      </c>
      <c r="AU246" s="218" t="s">
        <v>86</v>
      </c>
      <c r="AY246" s="19" t="s">
        <v>139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19" t="s">
        <v>84</v>
      </c>
      <c r="BK246" s="219">
        <f>ROUND(I246*H246,2)</f>
        <v>0</v>
      </c>
      <c r="BL246" s="19" t="s">
        <v>252</v>
      </c>
      <c r="BM246" s="218" t="s">
        <v>487</v>
      </c>
    </row>
    <row r="247" s="2" customFormat="1">
      <c r="A247" s="40"/>
      <c r="B247" s="41"/>
      <c r="C247" s="42"/>
      <c r="D247" s="220" t="s">
        <v>148</v>
      </c>
      <c r="E247" s="42"/>
      <c r="F247" s="221" t="s">
        <v>488</v>
      </c>
      <c r="G247" s="42"/>
      <c r="H247" s="42"/>
      <c r="I247" s="222"/>
      <c r="J247" s="42"/>
      <c r="K247" s="42"/>
      <c r="L247" s="46"/>
      <c r="M247" s="223"/>
      <c r="N247" s="224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148</v>
      </c>
      <c r="AU247" s="19" t="s">
        <v>86</v>
      </c>
    </row>
    <row r="248" s="2" customFormat="1" ht="49.05" customHeight="1">
      <c r="A248" s="40"/>
      <c r="B248" s="41"/>
      <c r="C248" s="207" t="s">
        <v>489</v>
      </c>
      <c r="D248" s="207" t="s">
        <v>141</v>
      </c>
      <c r="E248" s="208" t="s">
        <v>490</v>
      </c>
      <c r="F248" s="209" t="s">
        <v>491</v>
      </c>
      <c r="G248" s="210" t="s">
        <v>190</v>
      </c>
      <c r="H248" s="211">
        <v>0.080000000000000002</v>
      </c>
      <c r="I248" s="212"/>
      <c r="J248" s="213">
        <f>ROUND(I248*H248,2)</f>
        <v>0</v>
      </c>
      <c r="K248" s="209" t="s">
        <v>145</v>
      </c>
      <c r="L248" s="46"/>
      <c r="M248" s="214" t="s">
        <v>19</v>
      </c>
      <c r="N248" s="215" t="s">
        <v>47</v>
      </c>
      <c r="O248" s="86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8" t="s">
        <v>252</v>
      </c>
      <c r="AT248" s="218" t="s">
        <v>141</v>
      </c>
      <c r="AU248" s="218" t="s">
        <v>86</v>
      </c>
      <c r="AY248" s="19" t="s">
        <v>139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19" t="s">
        <v>84</v>
      </c>
      <c r="BK248" s="219">
        <f>ROUND(I248*H248,2)</f>
        <v>0</v>
      </c>
      <c r="BL248" s="19" t="s">
        <v>252</v>
      </c>
      <c r="BM248" s="218" t="s">
        <v>492</v>
      </c>
    </row>
    <row r="249" s="2" customFormat="1">
      <c r="A249" s="40"/>
      <c r="B249" s="41"/>
      <c r="C249" s="42"/>
      <c r="D249" s="220" t="s">
        <v>148</v>
      </c>
      <c r="E249" s="42"/>
      <c r="F249" s="221" t="s">
        <v>493</v>
      </c>
      <c r="G249" s="42"/>
      <c r="H249" s="42"/>
      <c r="I249" s="222"/>
      <c r="J249" s="42"/>
      <c r="K249" s="42"/>
      <c r="L249" s="46"/>
      <c r="M249" s="223"/>
      <c r="N249" s="224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148</v>
      </c>
      <c r="AU249" s="19" t="s">
        <v>86</v>
      </c>
    </row>
    <row r="250" s="12" customFormat="1" ht="22.8" customHeight="1">
      <c r="A250" s="12"/>
      <c r="B250" s="191"/>
      <c r="C250" s="192"/>
      <c r="D250" s="193" t="s">
        <v>75</v>
      </c>
      <c r="E250" s="205" t="s">
        <v>494</v>
      </c>
      <c r="F250" s="205" t="s">
        <v>495</v>
      </c>
      <c r="G250" s="192"/>
      <c r="H250" s="192"/>
      <c r="I250" s="195"/>
      <c r="J250" s="206">
        <f>BK250</f>
        <v>0</v>
      </c>
      <c r="K250" s="192"/>
      <c r="L250" s="197"/>
      <c r="M250" s="198"/>
      <c r="N250" s="199"/>
      <c r="O250" s="199"/>
      <c r="P250" s="200">
        <f>P251</f>
        <v>0</v>
      </c>
      <c r="Q250" s="199"/>
      <c r="R250" s="200">
        <f>R251</f>
        <v>0</v>
      </c>
      <c r="S250" s="199"/>
      <c r="T250" s="201">
        <f>T251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2" t="s">
        <v>86</v>
      </c>
      <c r="AT250" s="203" t="s">
        <v>75</v>
      </c>
      <c r="AU250" s="203" t="s">
        <v>84</v>
      </c>
      <c r="AY250" s="202" t="s">
        <v>139</v>
      </c>
      <c r="BK250" s="204">
        <f>BK251</f>
        <v>0</v>
      </c>
    </row>
    <row r="251" s="2" customFormat="1" ht="24.15" customHeight="1">
      <c r="A251" s="40"/>
      <c r="B251" s="41"/>
      <c r="C251" s="207" t="s">
        <v>496</v>
      </c>
      <c r="D251" s="207" t="s">
        <v>141</v>
      </c>
      <c r="E251" s="208" t="s">
        <v>497</v>
      </c>
      <c r="F251" s="209" t="s">
        <v>498</v>
      </c>
      <c r="G251" s="210" t="s">
        <v>260</v>
      </c>
      <c r="H251" s="211">
        <v>3</v>
      </c>
      <c r="I251" s="212"/>
      <c r="J251" s="213">
        <f>ROUND(I251*H251,2)</f>
        <v>0</v>
      </c>
      <c r="K251" s="209" t="s">
        <v>19</v>
      </c>
      <c r="L251" s="46"/>
      <c r="M251" s="258" t="s">
        <v>19</v>
      </c>
      <c r="N251" s="259" t="s">
        <v>47</v>
      </c>
      <c r="O251" s="260"/>
      <c r="P251" s="261">
        <f>O251*H251</f>
        <v>0</v>
      </c>
      <c r="Q251" s="261">
        <v>0</v>
      </c>
      <c r="R251" s="261">
        <f>Q251*H251</f>
        <v>0</v>
      </c>
      <c r="S251" s="261">
        <v>0</v>
      </c>
      <c r="T251" s="262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8" t="s">
        <v>252</v>
      </c>
      <c r="AT251" s="218" t="s">
        <v>141</v>
      </c>
      <c r="AU251" s="218" t="s">
        <v>86</v>
      </c>
      <c r="AY251" s="19" t="s">
        <v>139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19" t="s">
        <v>84</v>
      </c>
      <c r="BK251" s="219">
        <f>ROUND(I251*H251,2)</f>
        <v>0</v>
      </c>
      <c r="BL251" s="19" t="s">
        <v>252</v>
      </c>
      <c r="BM251" s="218" t="s">
        <v>499</v>
      </c>
    </row>
    <row r="252" s="2" customFormat="1" ht="6.96" customHeight="1">
      <c r="A252" s="40"/>
      <c r="B252" s="61"/>
      <c r="C252" s="62"/>
      <c r="D252" s="62"/>
      <c r="E252" s="62"/>
      <c r="F252" s="62"/>
      <c r="G252" s="62"/>
      <c r="H252" s="62"/>
      <c r="I252" s="62"/>
      <c r="J252" s="62"/>
      <c r="K252" s="62"/>
      <c r="L252" s="46"/>
      <c r="M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</row>
  </sheetData>
  <sheetProtection sheet="1" autoFilter="0" formatColumns="0" formatRows="0" objects="1" scenarios="1" spinCount="100000" saltValue="hhrFi+N0eM/+2QlQQ69DcuyLzlgn7+PBpeGUawFBaKdOlu6MSotOtjQ7Acz5O8ulzysYjPRv6lrn1ceUBk/lOQ==" hashValue="hm1ljgSHQtoYZwAHVREJAi+VP01yRn9OFJTL/CY+xJpSrZFT6ROxUa9U5GoQOxigesvM/OQQyHf6PFfxF3GKRQ==" algorithmName="SHA-512" password="CC35"/>
  <autoFilter ref="C90:K251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5_01/113106061"/>
    <hyperlink ref="F97" r:id="rId2" display="https://podminky.urs.cz/item/CS_URS_2025_01/132354204"/>
    <hyperlink ref="F104" r:id="rId3" display="https://podminky.urs.cz/item/CS_URS_2025_01/151101101"/>
    <hyperlink ref="F111" r:id="rId4" display="https://podminky.urs.cz/item/CS_URS_2025_01/151101111"/>
    <hyperlink ref="F120" r:id="rId5" display="https://podminky.urs.cz/item/CS_URS_2025_01/171251201"/>
    <hyperlink ref="F122" r:id="rId6" display="https://podminky.urs.cz/item/CS_URS_2025_01/171201231"/>
    <hyperlink ref="F125" r:id="rId7" display="https://podminky.urs.cz/item/CS_URS_2025_01/174151101"/>
    <hyperlink ref="F132" r:id="rId8" display="https://podminky.urs.cz/item/CS_URS_2025_01/175151101"/>
    <hyperlink ref="F142" r:id="rId9" display="https://podminky.urs.cz/item/CS_URS_2025_01/359901211"/>
    <hyperlink ref="F146" r:id="rId10" display="https://podminky.urs.cz/item/CS_URS_2025_01/451572111"/>
    <hyperlink ref="F154" r:id="rId11" display="https://podminky.urs.cz/item/CS_URS_2025_01/564861111"/>
    <hyperlink ref="F157" r:id="rId12" display="https://podminky.urs.cz/item/CS_URS_2025_01/591211111"/>
    <hyperlink ref="F162" r:id="rId13" display="https://podminky.urs.cz/item/CS_URS_2025_01/830361811"/>
    <hyperlink ref="F167" r:id="rId14" display="https://podminky.urs.cz/item/CS_URS_2025_01/871310320"/>
    <hyperlink ref="F173" r:id="rId15" display="https://podminky.urs.cz/item/CS_URS_2025_01/871350320"/>
    <hyperlink ref="F178" r:id="rId16" display="https://podminky.urs.cz/item/CS_URS_2025_01/871360320"/>
    <hyperlink ref="F183" r:id="rId17" display="https://podminky.urs.cz/item/CS_URS_2025_01/871370320"/>
    <hyperlink ref="F190" r:id="rId18" display="https://podminky.urs.cz/item/CS_URS_2025_01/877310310"/>
    <hyperlink ref="F194" r:id="rId19" display="https://podminky.urs.cz/item/CS_URS_2025_01/877310320"/>
    <hyperlink ref="F197" r:id="rId20" display="https://podminky.urs.cz/item/CS_URS_2025_01/877310330"/>
    <hyperlink ref="F200" r:id="rId21" display="https://podminky.urs.cz/item/CS_URS_2025_01/877360330"/>
    <hyperlink ref="F203" r:id="rId22" display="https://podminky.urs.cz/item/CS_URS_2025_01/877370310"/>
    <hyperlink ref="F206" r:id="rId23" display="https://podminky.urs.cz/item/CS_URS_2025_01/877370320"/>
    <hyperlink ref="F209" r:id="rId24" display="https://podminky.urs.cz/item/CS_URS_2025_01/890411851"/>
    <hyperlink ref="F212" r:id="rId25" display="https://podminky.urs.cz/item/CS_URS_2025_01/891319961"/>
    <hyperlink ref="F215" r:id="rId26" display="https://podminky.urs.cz/item/CS_URS_2025_01/891359961"/>
    <hyperlink ref="F218" r:id="rId27" display="https://podminky.urs.cz/item/CS_URS_2025_01/891379961"/>
    <hyperlink ref="F221" r:id="rId28" display="https://podminky.urs.cz/item/CS_URS_2025_01/894411121"/>
    <hyperlink ref="F230" r:id="rId29" display="https://podminky.urs.cz/item/CS_URS_2025_01/899104112"/>
    <hyperlink ref="F233" r:id="rId30" display="https://podminky.urs.cz/item/CS_URS_2025_01/899102211"/>
    <hyperlink ref="F236" r:id="rId31" display="https://podminky.urs.cz/item/CS_URS_2025_01/979071021"/>
    <hyperlink ref="F240" r:id="rId32" display="https://podminky.urs.cz/item/CS_URS_2025_01/997013871"/>
    <hyperlink ref="F243" r:id="rId33" display="https://podminky.urs.cz/item/CS_URS_2025_01/998276101"/>
    <hyperlink ref="F247" r:id="rId34" display="https://podminky.urs.cz/item/CS_URS_2025_01/721241102"/>
    <hyperlink ref="F249" r:id="rId35" display="https://podminky.urs.cz/item/CS_URS_2025_01/99872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  <c r="AZ2" s="130" t="s">
        <v>98</v>
      </c>
      <c r="BA2" s="130" t="s">
        <v>99</v>
      </c>
      <c r="BB2" s="130" t="s">
        <v>95</v>
      </c>
      <c r="BC2" s="130" t="s">
        <v>173</v>
      </c>
      <c r="BD2" s="130" t="s">
        <v>97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86</v>
      </c>
    </row>
    <row r="4" s="1" customFormat="1" ht="24.96" customHeight="1">
      <c r="B4" s="22"/>
      <c r="D4" s="133" t="s">
        <v>100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OPRAVA KANALIZACE V AREÁLU ZOO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106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500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19. 5. 2025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27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28</v>
      </c>
      <c r="F15" s="40"/>
      <c r="G15" s="40"/>
      <c r="H15" s="40"/>
      <c r="I15" s="135" t="s">
        <v>29</v>
      </c>
      <c r="J15" s="139" t="s">
        <v>30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29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26</v>
      </c>
      <c r="J20" s="139" t="s">
        <v>34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35</v>
      </c>
      <c r="F21" s="40"/>
      <c r="G21" s="40"/>
      <c r="H21" s="40"/>
      <c r="I21" s="135" t="s">
        <v>29</v>
      </c>
      <c r="J21" s="139" t="s">
        <v>36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38</v>
      </c>
      <c r="E23" s="40"/>
      <c r="F23" s="40"/>
      <c r="G23" s="40"/>
      <c r="H23" s="40"/>
      <c r="I23" s="135" t="s">
        <v>26</v>
      </c>
      <c r="J23" s="139" t="s">
        <v>19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35" t="s">
        <v>29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40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42</v>
      </c>
      <c r="E30" s="40"/>
      <c r="F30" s="40"/>
      <c r="G30" s="40"/>
      <c r="H30" s="40"/>
      <c r="I30" s="40"/>
      <c r="J30" s="147">
        <f>ROUND(J88,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44</v>
      </c>
      <c r="G32" s="40"/>
      <c r="H32" s="40"/>
      <c r="I32" s="148" t="s">
        <v>43</v>
      </c>
      <c r="J32" s="148" t="s">
        <v>45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46</v>
      </c>
      <c r="E33" s="135" t="s">
        <v>47</v>
      </c>
      <c r="F33" s="150">
        <f>ROUND((SUM(BE88:BE149)),  2)</f>
        <v>0</v>
      </c>
      <c r="G33" s="40"/>
      <c r="H33" s="40"/>
      <c r="I33" s="151">
        <v>0.20999999999999999</v>
      </c>
      <c r="J33" s="150">
        <f>ROUND(((SUM(BE88:BE149))*I33),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48</v>
      </c>
      <c r="F34" s="150">
        <f>ROUND((SUM(BF88:BF149)),  2)</f>
        <v>0</v>
      </c>
      <c r="G34" s="40"/>
      <c r="H34" s="40"/>
      <c r="I34" s="151">
        <v>0.12</v>
      </c>
      <c r="J34" s="150">
        <f>ROUND(((SUM(BF88:BF149))*I34),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49</v>
      </c>
      <c r="F35" s="150">
        <f>ROUND((SUM(BG88:BG149)),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50</v>
      </c>
      <c r="F36" s="150">
        <f>ROUND((SUM(BH88:BH149)),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51</v>
      </c>
      <c r="F37" s="150">
        <f>ROUND((SUM(BI88:BI149)),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108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OPRAVA KANALIZACE V AREÁLU ZOO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106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02 - ZRUŠENÍ SEPTIKU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19. 5. 2025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Statutární město Jihlava</v>
      </c>
      <c r="G54" s="42"/>
      <c r="H54" s="42"/>
      <c r="I54" s="34" t="s">
        <v>33</v>
      </c>
      <c r="J54" s="38" t="str">
        <f>E21</f>
        <v>PROfi Jihlava spol. s r.o.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Zbytovská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109</v>
      </c>
      <c r="D57" s="165"/>
      <c r="E57" s="165"/>
      <c r="F57" s="165"/>
      <c r="G57" s="165"/>
      <c r="H57" s="165"/>
      <c r="I57" s="165"/>
      <c r="J57" s="166" t="s">
        <v>110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74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111</v>
      </c>
    </row>
    <row r="60" s="9" customFormat="1" ht="24.96" customHeight="1">
      <c r="A60" s="9"/>
      <c r="B60" s="168"/>
      <c r="C60" s="169"/>
      <c r="D60" s="170" t="s">
        <v>112</v>
      </c>
      <c r="E60" s="171"/>
      <c r="F60" s="171"/>
      <c r="G60" s="171"/>
      <c r="H60" s="171"/>
      <c r="I60" s="171"/>
      <c r="J60" s="172">
        <f>J89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113</v>
      </c>
      <c r="E61" s="177"/>
      <c r="F61" s="177"/>
      <c r="G61" s="177"/>
      <c r="H61" s="177"/>
      <c r="I61" s="177"/>
      <c r="J61" s="178">
        <f>J90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114</v>
      </c>
      <c r="E62" s="177"/>
      <c r="F62" s="177"/>
      <c r="G62" s="177"/>
      <c r="H62" s="177"/>
      <c r="I62" s="177"/>
      <c r="J62" s="178">
        <f>J113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115</v>
      </c>
      <c r="E63" s="177"/>
      <c r="F63" s="177"/>
      <c r="G63" s="177"/>
      <c r="H63" s="177"/>
      <c r="I63" s="177"/>
      <c r="J63" s="178">
        <f>J117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116</v>
      </c>
      <c r="E64" s="177"/>
      <c r="F64" s="177"/>
      <c r="G64" s="177"/>
      <c r="H64" s="177"/>
      <c r="I64" s="177"/>
      <c r="J64" s="178">
        <f>J121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117</v>
      </c>
      <c r="E65" s="177"/>
      <c r="F65" s="177"/>
      <c r="G65" s="177"/>
      <c r="H65" s="177"/>
      <c r="I65" s="177"/>
      <c r="J65" s="178">
        <f>J129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118</v>
      </c>
      <c r="E66" s="177"/>
      <c r="F66" s="177"/>
      <c r="G66" s="177"/>
      <c r="H66" s="177"/>
      <c r="I66" s="177"/>
      <c r="J66" s="178">
        <f>J140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119</v>
      </c>
      <c r="E67" s="177"/>
      <c r="F67" s="177"/>
      <c r="G67" s="177"/>
      <c r="H67" s="177"/>
      <c r="I67" s="177"/>
      <c r="J67" s="178">
        <f>J143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120</v>
      </c>
      <c r="E68" s="177"/>
      <c r="F68" s="177"/>
      <c r="G68" s="177"/>
      <c r="H68" s="177"/>
      <c r="I68" s="177"/>
      <c r="J68" s="178">
        <f>J147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124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63" t="str">
        <f>E7</f>
        <v>OPRAVA KANALIZACE V AREÁLU ZOO</v>
      </c>
      <c r="F78" s="34"/>
      <c r="G78" s="34"/>
      <c r="H78" s="34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106</v>
      </c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SO 02 - ZRUŠENÍ SEPTIKU</v>
      </c>
      <c r="F80" s="42"/>
      <c r="G80" s="42"/>
      <c r="H80" s="42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 xml:space="preserve"> </v>
      </c>
      <c r="G82" s="42"/>
      <c r="H82" s="42"/>
      <c r="I82" s="34" t="s">
        <v>23</v>
      </c>
      <c r="J82" s="74" t="str">
        <f>IF(J12="","",J12)</f>
        <v>19. 5. 2025</v>
      </c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4" t="s">
        <v>25</v>
      </c>
      <c r="D84" s="42"/>
      <c r="E84" s="42"/>
      <c r="F84" s="29" t="str">
        <f>E15</f>
        <v>Statutární město Jihlava</v>
      </c>
      <c r="G84" s="42"/>
      <c r="H84" s="42"/>
      <c r="I84" s="34" t="s">
        <v>33</v>
      </c>
      <c r="J84" s="38" t="str">
        <f>E21</f>
        <v>PROfi Jihlava spol. s r.o.</v>
      </c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31</v>
      </c>
      <c r="D85" s="42"/>
      <c r="E85" s="42"/>
      <c r="F85" s="29" t="str">
        <f>IF(E18="","",E18)</f>
        <v>Vyplň údaj</v>
      </c>
      <c r="G85" s="42"/>
      <c r="H85" s="42"/>
      <c r="I85" s="34" t="s">
        <v>38</v>
      </c>
      <c r="J85" s="38" t="str">
        <f>E24</f>
        <v>Zbytovská</v>
      </c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80"/>
      <c r="B87" s="181"/>
      <c r="C87" s="182" t="s">
        <v>125</v>
      </c>
      <c r="D87" s="183" t="s">
        <v>61</v>
      </c>
      <c r="E87" s="183" t="s">
        <v>57</v>
      </c>
      <c r="F87" s="183" t="s">
        <v>58</v>
      </c>
      <c r="G87" s="183" t="s">
        <v>126</v>
      </c>
      <c r="H87" s="183" t="s">
        <v>127</v>
      </c>
      <c r="I87" s="183" t="s">
        <v>128</v>
      </c>
      <c r="J87" s="183" t="s">
        <v>110</v>
      </c>
      <c r="K87" s="184" t="s">
        <v>129</v>
      </c>
      <c r="L87" s="185"/>
      <c r="M87" s="94" t="s">
        <v>19</v>
      </c>
      <c r="N87" s="95" t="s">
        <v>46</v>
      </c>
      <c r="O87" s="95" t="s">
        <v>130</v>
      </c>
      <c r="P87" s="95" t="s">
        <v>131</v>
      </c>
      <c r="Q87" s="95" t="s">
        <v>132</v>
      </c>
      <c r="R87" s="95" t="s">
        <v>133</v>
      </c>
      <c r="S87" s="95" t="s">
        <v>134</v>
      </c>
      <c r="T87" s="96" t="s">
        <v>135</v>
      </c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</row>
    <row r="88" s="2" customFormat="1" ht="22.8" customHeight="1">
      <c r="A88" s="40"/>
      <c r="B88" s="41"/>
      <c r="C88" s="101" t="s">
        <v>136</v>
      </c>
      <c r="D88" s="42"/>
      <c r="E88" s="42"/>
      <c r="F88" s="42"/>
      <c r="G88" s="42"/>
      <c r="H88" s="42"/>
      <c r="I88" s="42"/>
      <c r="J88" s="186">
        <f>BK88</f>
        <v>0</v>
      </c>
      <c r="K88" s="42"/>
      <c r="L88" s="46"/>
      <c r="M88" s="97"/>
      <c r="N88" s="187"/>
      <c r="O88" s="98"/>
      <c r="P88" s="188">
        <f>P89</f>
        <v>0</v>
      </c>
      <c r="Q88" s="98"/>
      <c r="R88" s="188">
        <f>R89</f>
        <v>35.120353250000001</v>
      </c>
      <c r="S88" s="98"/>
      <c r="T88" s="189">
        <f>T89</f>
        <v>18.680140000000002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75</v>
      </c>
      <c r="AU88" s="19" t="s">
        <v>111</v>
      </c>
      <c r="BK88" s="190">
        <f>BK89</f>
        <v>0</v>
      </c>
    </row>
    <row r="89" s="12" customFormat="1" ht="25.92" customHeight="1">
      <c r="A89" s="12"/>
      <c r="B89" s="191"/>
      <c r="C89" s="192"/>
      <c r="D89" s="193" t="s">
        <v>75</v>
      </c>
      <c r="E89" s="194" t="s">
        <v>137</v>
      </c>
      <c r="F89" s="194" t="s">
        <v>138</v>
      </c>
      <c r="G89" s="192"/>
      <c r="H89" s="192"/>
      <c r="I89" s="195"/>
      <c r="J89" s="196">
        <f>BK89</f>
        <v>0</v>
      </c>
      <c r="K89" s="192"/>
      <c r="L89" s="197"/>
      <c r="M89" s="198"/>
      <c r="N89" s="199"/>
      <c r="O89" s="199"/>
      <c r="P89" s="200">
        <f>P90+P113+P117+P121+P129+P140+P143+P147</f>
        <v>0</v>
      </c>
      <c r="Q89" s="199"/>
      <c r="R89" s="200">
        <f>R90+R113+R117+R121+R129+R140+R143+R147</f>
        <v>35.120353250000001</v>
      </c>
      <c r="S89" s="199"/>
      <c r="T89" s="201">
        <f>T90+T113+T117+T121+T129+T140+T143+T147</f>
        <v>18.680140000000002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84</v>
      </c>
      <c r="AT89" s="203" t="s">
        <v>75</v>
      </c>
      <c r="AU89" s="203" t="s">
        <v>76</v>
      </c>
      <c r="AY89" s="202" t="s">
        <v>139</v>
      </c>
      <c r="BK89" s="204">
        <f>BK90+BK113+BK117+BK121+BK129+BK140+BK143+BK147</f>
        <v>0</v>
      </c>
    </row>
    <row r="90" s="12" customFormat="1" ht="22.8" customHeight="1">
      <c r="A90" s="12"/>
      <c r="B90" s="191"/>
      <c r="C90" s="192"/>
      <c r="D90" s="193" t="s">
        <v>75</v>
      </c>
      <c r="E90" s="205" t="s">
        <v>84</v>
      </c>
      <c r="F90" s="205" t="s">
        <v>140</v>
      </c>
      <c r="G90" s="192"/>
      <c r="H90" s="192"/>
      <c r="I90" s="195"/>
      <c r="J90" s="206">
        <f>BK90</f>
        <v>0</v>
      </c>
      <c r="K90" s="192"/>
      <c r="L90" s="197"/>
      <c r="M90" s="198"/>
      <c r="N90" s="199"/>
      <c r="O90" s="199"/>
      <c r="P90" s="200">
        <f>SUM(P91:P112)</f>
        <v>0</v>
      </c>
      <c r="Q90" s="199"/>
      <c r="R90" s="200">
        <f>SUM(R91:R112)</f>
        <v>5.2142800000000005</v>
      </c>
      <c r="S90" s="199"/>
      <c r="T90" s="201">
        <f>SUM(T91:T112)</f>
        <v>8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84</v>
      </c>
      <c r="AT90" s="203" t="s">
        <v>75</v>
      </c>
      <c r="AU90" s="203" t="s">
        <v>84</v>
      </c>
      <c r="AY90" s="202" t="s">
        <v>139</v>
      </c>
      <c r="BK90" s="204">
        <f>SUM(BK91:BK112)</f>
        <v>0</v>
      </c>
    </row>
    <row r="91" s="2" customFormat="1" ht="66.75" customHeight="1">
      <c r="A91" s="40"/>
      <c r="B91" s="41"/>
      <c r="C91" s="207" t="s">
        <v>84</v>
      </c>
      <c r="D91" s="207" t="s">
        <v>141</v>
      </c>
      <c r="E91" s="208" t="s">
        <v>142</v>
      </c>
      <c r="F91" s="209" t="s">
        <v>143</v>
      </c>
      <c r="G91" s="210" t="s">
        <v>144</v>
      </c>
      <c r="H91" s="211">
        <v>25</v>
      </c>
      <c r="I91" s="212"/>
      <c r="J91" s="213">
        <f>ROUND(I91*H91,2)</f>
        <v>0</v>
      </c>
      <c r="K91" s="209" t="s">
        <v>145</v>
      </c>
      <c r="L91" s="46"/>
      <c r="M91" s="214" t="s">
        <v>19</v>
      </c>
      <c r="N91" s="215" t="s">
        <v>47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0.32000000000000001</v>
      </c>
      <c r="T91" s="217">
        <f>S91*H91</f>
        <v>8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146</v>
      </c>
      <c r="AT91" s="218" t="s">
        <v>141</v>
      </c>
      <c r="AU91" s="218" t="s">
        <v>86</v>
      </c>
      <c r="AY91" s="19" t="s">
        <v>139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84</v>
      </c>
      <c r="BK91" s="219">
        <f>ROUND(I91*H91,2)</f>
        <v>0</v>
      </c>
      <c r="BL91" s="19" t="s">
        <v>146</v>
      </c>
      <c r="BM91" s="218" t="s">
        <v>501</v>
      </c>
    </row>
    <row r="92" s="2" customFormat="1">
      <c r="A92" s="40"/>
      <c r="B92" s="41"/>
      <c r="C92" s="42"/>
      <c r="D92" s="220" t="s">
        <v>148</v>
      </c>
      <c r="E92" s="42"/>
      <c r="F92" s="221" t="s">
        <v>149</v>
      </c>
      <c r="G92" s="42"/>
      <c r="H92" s="42"/>
      <c r="I92" s="222"/>
      <c r="J92" s="42"/>
      <c r="K92" s="42"/>
      <c r="L92" s="46"/>
      <c r="M92" s="223"/>
      <c r="N92" s="224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148</v>
      </c>
      <c r="AU92" s="19" t="s">
        <v>86</v>
      </c>
    </row>
    <row r="93" s="13" customFormat="1">
      <c r="A93" s="13"/>
      <c r="B93" s="225"/>
      <c r="C93" s="226"/>
      <c r="D93" s="227" t="s">
        <v>155</v>
      </c>
      <c r="E93" s="228" t="s">
        <v>19</v>
      </c>
      <c r="F93" s="229" t="s">
        <v>502</v>
      </c>
      <c r="G93" s="226"/>
      <c r="H93" s="230">
        <v>25</v>
      </c>
      <c r="I93" s="231"/>
      <c r="J93" s="226"/>
      <c r="K93" s="226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155</v>
      </c>
      <c r="AU93" s="236" t="s">
        <v>86</v>
      </c>
      <c r="AV93" s="13" t="s">
        <v>86</v>
      </c>
      <c r="AW93" s="13" t="s">
        <v>37</v>
      </c>
      <c r="AX93" s="13" t="s">
        <v>84</v>
      </c>
      <c r="AY93" s="236" t="s">
        <v>139</v>
      </c>
    </row>
    <row r="94" s="2" customFormat="1" ht="49.05" customHeight="1">
      <c r="A94" s="40"/>
      <c r="B94" s="41"/>
      <c r="C94" s="207" t="s">
        <v>86</v>
      </c>
      <c r="D94" s="207" t="s">
        <v>141</v>
      </c>
      <c r="E94" s="208" t="s">
        <v>150</v>
      </c>
      <c r="F94" s="209" t="s">
        <v>151</v>
      </c>
      <c r="G94" s="210" t="s">
        <v>152</v>
      </c>
      <c r="H94" s="211">
        <v>11.050000000000001</v>
      </c>
      <c r="I94" s="212"/>
      <c r="J94" s="213">
        <f>ROUND(I94*H94,2)</f>
        <v>0</v>
      </c>
      <c r="K94" s="209" t="s">
        <v>145</v>
      </c>
      <c r="L94" s="46"/>
      <c r="M94" s="214" t="s">
        <v>19</v>
      </c>
      <c r="N94" s="215" t="s">
        <v>47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146</v>
      </c>
      <c r="AT94" s="218" t="s">
        <v>141</v>
      </c>
      <c r="AU94" s="218" t="s">
        <v>86</v>
      </c>
      <c r="AY94" s="19" t="s">
        <v>139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84</v>
      </c>
      <c r="BK94" s="219">
        <f>ROUND(I94*H94,2)</f>
        <v>0</v>
      </c>
      <c r="BL94" s="19" t="s">
        <v>146</v>
      </c>
      <c r="BM94" s="218" t="s">
        <v>503</v>
      </c>
    </row>
    <row r="95" s="2" customFormat="1">
      <c r="A95" s="40"/>
      <c r="B95" s="41"/>
      <c r="C95" s="42"/>
      <c r="D95" s="220" t="s">
        <v>148</v>
      </c>
      <c r="E95" s="42"/>
      <c r="F95" s="221" t="s">
        <v>154</v>
      </c>
      <c r="G95" s="42"/>
      <c r="H95" s="42"/>
      <c r="I95" s="222"/>
      <c r="J95" s="42"/>
      <c r="K95" s="42"/>
      <c r="L95" s="46"/>
      <c r="M95" s="223"/>
      <c r="N95" s="224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148</v>
      </c>
      <c r="AU95" s="19" t="s">
        <v>86</v>
      </c>
    </row>
    <row r="96" s="13" customFormat="1">
      <c r="A96" s="13"/>
      <c r="B96" s="225"/>
      <c r="C96" s="226"/>
      <c r="D96" s="227" t="s">
        <v>155</v>
      </c>
      <c r="E96" s="228" t="s">
        <v>19</v>
      </c>
      <c r="F96" s="229" t="s">
        <v>157</v>
      </c>
      <c r="G96" s="226"/>
      <c r="H96" s="230">
        <v>11.050000000000001</v>
      </c>
      <c r="I96" s="231"/>
      <c r="J96" s="226"/>
      <c r="K96" s="226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155</v>
      </c>
      <c r="AU96" s="236" t="s">
        <v>86</v>
      </c>
      <c r="AV96" s="13" t="s">
        <v>86</v>
      </c>
      <c r="AW96" s="13" t="s">
        <v>37</v>
      </c>
      <c r="AX96" s="13" t="s">
        <v>84</v>
      </c>
      <c r="AY96" s="236" t="s">
        <v>139</v>
      </c>
    </row>
    <row r="97" s="2" customFormat="1" ht="37.8" customHeight="1">
      <c r="A97" s="40"/>
      <c r="B97" s="41"/>
      <c r="C97" s="207" t="s">
        <v>97</v>
      </c>
      <c r="D97" s="207" t="s">
        <v>141</v>
      </c>
      <c r="E97" s="208" t="s">
        <v>161</v>
      </c>
      <c r="F97" s="209" t="s">
        <v>162</v>
      </c>
      <c r="G97" s="210" t="s">
        <v>144</v>
      </c>
      <c r="H97" s="211">
        <v>17</v>
      </c>
      <c r="I97" s="212"/>
      <c r="J97" s="213">
        <f>ROUND(I97*H97,2)</f>
        <v>0</v>
      </c>
      <c r="K97" s="209" t="s">
        <v>145</v>
      </c>
      <c r="L97" s="46"/>
      <c r="M97" s="214" t="s">
        <v>19</v>
      </c>
      <c r="N97" s="215" t="s">
        <v>47</v>
      </c>
      <c r="O97" s="86"/>
      <c r="P97" s="216">
        <f>O97*H97</f>
        <v>0</v>
      </c>
      <c r="Q97" s="216">
        <v>0.00084000000000000003</v>
      </c>
      <c r="R97" s="216">
        <f>Q97*H97</f>
        <v>0.014280000000000001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146</v>
      </c>
      <c r="AT97" s="218" t="s">
        <v>141</v>
      </c>
      <c r="AU97" s="218" t="s">
        <v>86</v>
      </c>
      <c r="AY97" s="19" t="s">
        <v>139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84</v>
      </c>
      <c r="BK97" s="219">
        <f>ROUND(I97*H97,2)</f>
        <v>0</v>
      </c>
      <c r="BL97" s="19" t="s">
        <v>146</v>
      </c>
      <c r="BM97" s="218" t="s">
        <v>504</v>
      </c>
    </row>
    <row r="98" s="2" customFormat="1">
      <c r="A98" s="40"/>
      <c r="B98" s="41"/>
      <c r="C98" s="42"/>
      <c r="D98" s="220" t="s">
        <v>148</v>
      </c>
      <c r="E98" s="42"/>
      <c r="F98" s="221" t="s">
        <v>164</v>
      </c>
      <c r="G98" s="42"/>
      <c r="H98" s="42"/>
      <c r="I98" s="222"/>
      <c r="J98" s="42"/>
      <c r="K98" s="42"/>
      <c r="L98" s="46"/>
      <c r="M98" s="223"/>
      <c r="N98" s="224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148</v>
      </c>
      <c r="AU98" s="19" t="s">
        <v>86</v>
      </c>
    </row>
    <row r="99" s="13" customFormat="1">
      <c r="A99" s="13"/>
      <c r="B99" s="225"/>
      <c r="C99" s="226"/>
      <c r="D99" s="227" t="s">
        <v>155</v>
      </c>
      <c r="E99" s="228" t="s">
        <v>19</v>
      </c>
      <c r="F99" s="229" t="s">
        <v>166</v>
      </c>
      <c r="G99" s="226"/>
      <c r="H99" s="230">
        <v>17</v>
      </c>
      <c r="I99" s="231"/>
      <c r="J99" s="226"/>
      <c r="K99" s="226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155</v>
      </c>
      <c r="AU99" s="236" t="s">
        <v>86</v>
      </c>
      <c r="AV99" s="13" t="s">
        <v>86</v>
      </c>
      <c r="AW99" s="13" t="s">
        <v>37</v>
      </c>
      <c r="AX99" s="13" t="s">
        <v>84</v>
      </c>
      <c r="AY99" s="236" t="s">
        <v>139</v>
      </c>
    </row>
    <row r="100" s="2" customFormat="1" ht="44.25" customHeight="1">
      <c r="A100" s="40"/>
      <c r="B100" s="41"/>
      <c r="C100" s="207" t="s">
        <v>146</v>
      </c>
      <c r="D100" s="207" t="s">
        <v>141</v>
      </c>
      <c r="E100" s="208" t="s">
        <v>169</v>
      </c>
      <c r="F100" s="209" t="s">
        <v>170</v>
      </c>
      <c r="G100" s="210" t="s">
        <v>144</v>
      </c>
      <c r="H100" s="211">
        <v>17</v>
      </c>
      <c r="I100" s="212"/>
      <c r="J100" s="213">
        <f>ROUND(I100*H100,2)</f>
        <v>0</v>
      </c>
      <c r="K100" s="209" t="s">
        <v>145</v>
      </c>
      <c r="L100" s="46"/>
      <c r="M100" s="214" t="s">
        <v>19</v>
      </c>
      <c r="N100" s="215" t="s">
        <v>47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146</v>
      </c>
      <c r="AT100" s="218" t="s">
        <v>141</v>
      </c>
      <c r="AU100" s="218" t="s">
        <v>86</v>
      </c>
      <c r="AY100" s="19" t="s">
        <v>139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84</v>
      </c>
      <c r="BK100" s="219">
        <f>ROUND(I100*H100,2)</f>
        <v>0</v>
      </c>
      <c r="BL100" s="19" t="s">
        <v>146</v>
      </c>
      <c r="BM100" s="218" t="s">
        <v>505</v>
      </c>
    </row>
    <row r="101" s="2" customFormat="1">
      <c r="A101" s="40"/>
      <c r="B101" s="41"/>
      <c r="C101" s="42"/>
      <c r="D101" s="220" t="s">
        <v>148</v>
      </c>
      <c r="E101" s="42"/>
      <c r="F101" s="221" t="s">
        <v>172</v>
      </c>
      <c r="G101" s="42"/>
      <c r="H101" s="42"/>
      <c r="I101" s="222"/>
      <c r="J101" s="42"/>
      <c r="K101" s="42"/>
      <c r="L101" s="46"/>
      <c r="M101" s="223"/>
      <c r="N101" s="224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148</v>
      </c>
      <c r="AU101" s="19" t="s">
        <v>86</v>
      </c>
    </row>
    <row r="102" s="2" customFormat="1" ht="44.25" customHeight="1">
      <c r="A102" s="40"/>
      <c r="B102" s="41"/>
      <c r="C102" s="207" t="s">
        <v>173</v>
      </c>
      <c r="D102" s="207" t="s">
        <v>141</v>
      </c>
      <c r="E102" s="208" t="s">
        <v>195</v>
      </c>
      <c r="F102" s="209" t="s">
        <v>196</v>
      </c>
      <c r="G102" s="210" t="s">
        <v>152</v>
      </c>
      <c r="H102" s="211">
        <v>39.475000000000001</v>
      </c>
      <c r="I102" s="212"/>
      <c r="J102" s="213">
        <f>ROUND(I102*H102,2)</f>
        <v>0</v>
      </c>
      <c r="K102" s="209" t="s">
        <v>145</v>
      </c>
      <c r="L102" s="46"/>
      <c r="M102" s="214" t="s">
        <v>19</v>
      </c>
      <c r="N102" s="215" t="s">
        <v>47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146</v>
      </c>
      <c r="AT102" s="218" t="s">
        <v>141</v>
      </c>
      <c r="AU102" s="218" t="s">
        <v>86</v>
      </c>
      <c r="AY102" s="19" t="s">
        <v>139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84</v>
      </c>
      <c r="BK102" s="219">
        <f>ROUND(I102*H102,2)</f>
        <v>0</v>
      </c>
      <c r="BL102" s="19" t="s">
        <v>146</v>
      </c>
      <c r="BM102" s="218" t="s">
        <v>506</v>
      </c>
    </row>
    <row r="103" s="2" customFormat="1">
      <c r="A103" s="40"/>
      <c r="B103" s="41"/>
      <c r="C103" s="42"/>
      <c r="D103" s="220" t="s">
        <v>148</v>
      </c>
      <c r="E103" s="42"/>
      <c r="F103" s="221" t="s">
        <v>198</v>
      </c>
      <c r="G103" s="42"/>
      <c r="H103" s="42"/>
      <c r="I103" s="222"/>
      <c r="J103" s="42"/>
      <c r="K103" s="42"/>
      <c r="L103" s="46"/>
      <c r="M103" s="223"/>
      <c r="N103" s="224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148</v>
      </c>
      <c r="AU103" s="19" t="s">
        <v>86</v>
      </c>
    </row>
    <row r="104" s="2" customFormat="1">
      <c r="A104" s="40"/>
      <c r="B104" s="41"/>
      <c r="C104" s="42"/>
      <c r="D104" s="227" t="s">
        <v>507</v>
      </c>
      <c r="E104" s="42"/>
      <c r="F104" s="263" t="s">
        <v>508</v>
      </c>
      <c r="G104" s="42"/>
      <c r="H104" s="42"/>
      <c r="I104" s="222"/>
      <c r="J104" s="42"/>
      <c r="K104" s="42"/>
      <c r="L104" s="46"/>
      <c r="M104" s="223"/>
      <c r="N104" s="224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507</v>
      </c>
      <c r="AU104" s="19" t="s">
        <v>86</v>
      </c>
    </row>
    <row r="105" s="13" customFormat="1">
      <c r="A105" s="13"/>
      <c r="B105" s="225"/>
      <c r="C105" s="226"/>
      <c r="D105" s="227" t="s">
        <v>155</v>
      </c>
      <c r="E105" s="228" t="s">
        <v>19</v>
      </c>
      <c r="F105" s="229" t="s">
        <v>509</v>
      </c>
      <c r="G105" s="226"/>
      <c r="H105" s="230">
        <v>7.4749999999999996</v>
      </c>
      <c r="I105" s="231"/>
      <c r="J105" s="226"/>
      <c r="K105" s="226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155</v>
      </c>
      <c r="AU105" s="236" t="s">
        <v>86</v>
      </c>
      <c r="AV105" s="13" t="s">
        <v>86</v>
      </c>
      <c r="AW105" s="13" t="s">
        <v>37</v>
      </c>
      <c r="AX105" s="13" t="s">
        <v>76</v>
      </c>
      <c r="AY105" s="236" t="s">
        <v>139</v>
      </c>
    </row>
    <row r="106" s="13" customFormat="1">
      <c r="A106" s="13"/>
      <c r="B106" s="225"/>
      <c r="C106" s="226"/>
      <c r="D106" s="227" t="s">
        <v>155</v>
      </c>
      <c r="E106" s="228" t="s">
        <v>19</v>
      </c>
      <c r="F106" s="229" t="s">
        <v>510</v>
      </c>
      <c r="G106" s="226"/>
      <c r="H106" s="230">
        <v>32</v>
      </c>
      <c r="I106" s="231"/>
      <c r="J106" s="226"/>
      <c r="K106" s="226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155</v>
      </c>
      <c r="AU106" s="236" t="s">
        <v>86</v>
      </c>
      <c r="AV106" s="13" t="s">
        <v>86</v>
      </c>
      <c r="AW106" s="13" t="s">
        <v>37</v>
      </c>
      <c r="AX106" s="13" t="s">
        <v>76</v>
      </c>
      <c r="AY106" s="236" t="s">
        <v>139</v>
      </c>
    </row>
    <row r="107" s="14" customFormat="1">
      <c r="A107" s="14"/>
      <c r="B107" s="237"/>
      <c r="C107" s="238"/>
      <c r="D107" s="227" t="s">
        <v>155</v>
      </c>
      <c r="E107" s="239" t="s">
        <v>19</v>
      </c>
      <c r="F107" s="240" t="s">
        <v>160</v>
      </c>
      <c r="G107" s="238"/>
      <c r="H107" s="241">
        <v>39.475000000000001</v>
      </c>
      <c r="I107" s="242"/>
      <c r="J107" s="238"/>
      <c r="K107" s="238"/>
      <c r="L107" s="243"/>
      <c r="M107" s="244"/>
      <c r="N107" s="245"/>
      <c r="O107" s="245"/>
      <c r="P107" s="245"/>
      <c r="Q107" s="245"/>
      <c r="R107" s="245"/>
      <c r="S107" s="245"/>
      <c r="T107" s="24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7" t="s">
        <v>155</v>
      </c>
      <c r="AU107" s="247" t="s">
        <v>86</v>
      </c>
      <c r="AV107" s="14" t="s">
        <v>146</v>
      </c>
      <c r="AW107" s="14" t="s">
        <v>37</v>
      </c>
      <c r="AX107" s="14" t="s">
        <v>84</v>
      </c>
      <c r="AY107" s="247" t="s">
        <v>139</v>
      </c>
    </row>
    <row r="108" s="2" customFormat="1" ht="66.75" customHeight="1">
      <c r="A108" s="40"/>
      <c r="B108" s="41"/>
      <c r="C108" s="207" t="s">
        <v>182</v>
      </c>
      <c r="D108" s="207" t="s">
        <v>141</v>
      </c>
      <c r="E108" s="208" t="s">
        <v>204</v>
      </c>
      <c r="F108" s="209" t="s">
        <v>205</v>
      </c>
      <c r="G108" s="210" t="s">
        <v>152</v>
      </c>
      <c r="H108" s="211">
        <v>2.6000000000000001</v>
      </c>
      <c r="I108" s="212"/>
      <c r="J108" s="213">
        <f>ROUND(I108*H108,2)</f>
        <v>0</v>
      </c>
      <c r="K108" s="209" t="s">
        <v>145</v>
      </c>
      <c r="L108" s="46"/>
      <c r="M108" s="214" t="s">
        <v>19</v>
      </c>
      <c r="N108" s="215" t="s">
        <v>47</v>
      </c>
      <c r="O108" s="86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8" t="s">
        <v>146</v>
      </c>
      <c r="AT108" s="218" t="s">
        <v>141</v>
      </c>
      <c r="AU108" s="218" t="s">
        <v>86</v>
      </c>
      <c r="AY108" s="19" t="s">
        <v>139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9" t="s">
        <v>84</v>
      </c>
      <c r="BK108" s="219">
        <f>ROUND(I108*H108,2)</f>
        <v>0</v>
      </c>
      <c r="BL108" s="19" t="s">
        <v>146</v>
      </c>
      <c r="BM108" s="218" t="s">
        <v>511</v>
      </c>
    </row>
    <row r="109" s="2" customFormat="1">
      <c r="A109" s="40"/>
      <c r="B109" s="41"/>
      <c r="C109" s="42"/>
      <c r="D109" s="220" t="s">
        <v>148</v>
      </c>
      <c r="E109" s="42"/>
      <c r="F109" s="221" t="s">
        <v>207</v>
      </c>
      <c r="G109" s="42"/>
      <c r="H109" s="42"/>
      <c r="I109" s="222"/>
      <c r="J109" s="42"/>
      <c r="K109" s="42"/>
      <c r="L109" s="46"/>
      <c r="M109" s="223"/>
      <c r="N109" s="224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148</v>
      </c>
      <c r="AU109" s="19" t="s">
        <v>86</v>
      </c>
    </row>
    <row r="110" s="13" customFormat="1">
      <c r="A110" s="13"/>
      <c r="B110" s="225"/>
      <c r="C110" s="226"/>
      <c r="D110" s="227" t="s">
        <v>155</v>
      </c>
      <c r="E110" s="228" t="s">
        <v>19</v>
      </c>
      <c r="F110" s="229" t="s">
        <v>209</v>
      </c>
      <c r="G110" s="226"/>
      <c r="H110" s="230">
        <v>2.6000000000000001</v>
      </c>
      <c r="I110" s="231"/>
      <c r="J110" s="226"/>
      <c r="K110" s="226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155</v>
      </c>
      <c r="AU110" s="236" t="s">
        <v>86</v>
      </c>
      <c r="AV110" s="13" t="s">
        <v>86</v>
      </c>
      <c r="AW110" s="13" t="s">
        <v>37</v>
      </c>
      <c r="AX110" s="13" t="s">
        <v>84</v>
      </c>
      <c r="AY110" s="236" t="s">
        <v>139</v>
      </c>
    </row>
    <row r="111" s="2" customFormat="1" ht="16.5" customHeight="1">
      <c r="A111" s="40"/>
      <c r="B111" s="41"/>
      <c r="C111" s="248" t="s">
        <v>187</v>
      </c>
      <c r="D111" s="248" t="s">
        <v>213</v>
      </c>
      <c r="E111" s="249" t="s">
        <v>214</v>
      </c>
      <c r="F111" s="250" t="s">
        <v>215</v>
      </c>
      <c r="G111" s="251" t="s">
        <v>190</v>
      </c>
      <c r="H111" s="252">
        <v>5.2000000000000002</v>
      </c>
      <c r="I111" s="253"/>
      <c r="J111" s="254">
        <f>ROUND(I111*H111,2)</f>
        <v>0</v>
      </c>
      <c r="K111" s="250" t="s">
        <v>145</v>
      </c>
      <c r="L111" s="255"/>
      <c r="M111" s="256" t="s">
        <v>19</v>
      </c>
      <c r="N111" s="257" t="s">
        <v>47</v>
      </c>
      <c r="O111" s="86"/>
      <c r="P111" s="216">
        <f>O111*H111</f>
        <v>0</v>
      </c>
      <c r="Q111" s="216">
        <v>1</v>
      </c>
      <c r="R111" s="216">
        <f>Q111*H111</f>
        <v>5.2000000000000002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194</v>
      </c>
      <c r="AT111" s="218" t="s">
        <v>213</v>
      </c>
      <c r="AU111" s="218" t="s">
        <v>86</v>
      </c>
      <c r="AY111" s="19" t="s">
        <v>139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84</v>
      </c>
      <c r="BK111" s="219">
        <f>ROUND(I111*H111,2)</f>
        <v>0</v>
      </c>
      <c r="BL111" s="19" t="s">
        <v>146</v>
      </c>
      <c r="BM111" s="218" t="s">
        <v>512</v>
      </c>
    </row>
    <row r="112" s="13" customFormat="1">
      <c r="A112" s="13"/>
      <c r="B112" s="225"/>
      <c r="C112" s="226"/>
      <c r="D112" s="227" t="s">
        <v>155</v>
      </c>
      <c r="E112" s="226"/>
      <c r="F112" s="229" t="s">
        <v>513</v>
      </c>
      <c r="G112" s="226"/>
      <c r="H112" s="230">
        <v>5.2000000000000002</v>
      </c>
      <c r="I112" s="231"/>
      <c r="J112" s="226"/>
      <c r="K112" s="226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155</v>
      </c>
      <c r="AU112" s="236" t="s">
        <v>86</v>
      </c>
      <c r="AV112" s="13" t="s">
        <v>86</v>
      </c>
      <c r="AW112" s="13" t="s">
        <v>4</v>
      </c>
      <c r="AX112" s="13" t="s">
        <v>84</v>
      </c>
      <c r="AY112" s="236" t="s">
        <v>139</v>
      </c>
    </row>
    <row r="113" s="12" customFormat="1" ht="22.8" customHeight="1">
      <c r="A113" s="12"/>
      <c r="B113" s="191"/>
      <c r="C113" s="192"/>
      <c r="D113" s="193" t="s">
        <v>75</v>
      </c>
      <c r="E113" s="205" t="s">
        <v>97</v>
      </c>
      <c r="F113" s="205" t="s">
        <v>218</v>
      </c>
      <c r="G113" s="192"/>
      <c r="H113" s="192"/>
      <c r="I113" s="195"/>
      <c r="J113" s="206">
        <f>BK113</f>
        <v>0</v>
      </c>
      <c r="K113" s="192"/>
      <c r="L113" s="197"/>
      <c r="M113" s="198"/>
      <c r="N113" s="199"/>
      <c r="O113" s="199"/>
      <c r="P113" s="200">
        <f>SUM(P114:P116)</f>
        <v>0</v>
      </c>
      <c r="Q113" s="199"/>
      <c r="R113" s="200">
        <f>SUM(R114:R116)</f>
        <v>0</v>
      </c>
      <c r="S113" s="199"/>
      <c r="T113" s="201">
        <f>SUM(T114:T116)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2" t="s">
        <v>84</v>
      </c>
      <c r="AT113" s="203" t="s">
        <v>75</v>
      </c>
      <c r="AU113" s="203" t="s">
        <v>84</v>
      </c>
      <c r="AY113" s="202" t="s">
        <v>139</v>
      </c>
      <c r="BK113" s="204">
        <f>SUM(BK114:BK116)</f>
        <v>0</v>
      </c>
    </row>
    <row r="114" s="2" customFormat="1" ht="24.15" customHeight="1">
      <c r="A114" s="40"/>
      <c r="B114" s="41"/>
      <c r="C114" s="207" t="s">
        <v>194</v>
      </c>
      <c r="D114" s="207" t="s">
        <v>141</v>
      </c>
      <c r="E114" s="208" t="s">
        <v>220</v>
      </c>
      <c r="F114" s="209" t="s">
        <v>221</v>
      </c>
      <c r="G114" s="210" t="s">
        <v>95</v>
      </c>
      <c r="H114" s="211">
        <v>5</v>
      </c>
      <c r="I114" s="212"/>
      <c r="J114" s="213">
        <f>ROUND(I114*H114,2)</f>
        <v>0</v>
      </c>
      <c r="K114" s="209" t="s">
        <v>145</v>
      </c>
      <c r="L114" s="46"/>
      <c r="M114" s="214" t="s">
        <v>19</v>
      </c>
      <c r="N114" s="215" t="s">
        <v>47</v>
      </c>
      <c r="O114" s="86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146</v>
      </c>
      <c r="AT114" s="218" t="s">
        <v>141</v>
      </c>
      <c r="AU114" s="218" t="s">
        <v>86</v>
      </c>
      <c r="AY114" s="19" t="s">
        <v>139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84</v>
      </c>
      <c r="BK114" s="219">
        <f>ROUND(I114*H114,2)</f>
        <v>0</v>
      </c>
      <c r="BL114" s="19" t="s">
        <v>146</v>
      </c>
      <c r="BM114" s="218" t="s">
        <v>514</v>
      </c>
    </row>
    <row r="115" s="2" customFormat="1">
      <c r="A115" s="40"/>
      <c r="B115" s="41"/>
      <c r="C115" s="42"/>
      <c r="D115" s="220" t="s">
        <v>148</v>
      </c>
      <c r="E115" s="42"/>
      <c r="F115" s="221" t="s">
        <v>223</v>
      </c>
      <c r="G115" s="42"/>
      <c r="H115" s="42"/>
      <c r="I115" s="222"/>
      <c r="J115" s="42"/>
      <c r="K115" s="42"/>
      <c r="L115" s="46"/>
      <c r="M115" s="223"/>
      <c r="N115" s="224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148</v>
      </c>
      <c r="AU115" s="19" t="s">
        <v>86</v>
      </c>
    </row>
    <row r="116" s="13" customFormat="1">
      <c r="A116" s="13"/>
      <c r="B116" s="225"/>
      <c r="C116" s="226"/>
      <c r="D116" s="227" t="s">
        <v>155</v>
      </c>
      <c r="E116" s="228" t="s">
        <v>19</v>
      </c>
      <c r="F116" s="229" t="s">
        <v>515</v>
      </c>
      <c r="G116" s="226"/>
      <c r="H116" s="230">
        <v>5</v>
      </c>
      <c r="I116" s="231"/>
      <c r="J116" s="226"/>
      <c r="K116" s="226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155</v>
      </c>
      <c r="AU116" s="236" t="s">
        <v>86</v>
      </c>
      <c r="AV116" s="13" t="s">
        <v>86</v>
      </c>
      <c r="AW116" s="13" t="s">
        <v>37</v>
      </c>
      <c r="AX116" s="13" t="s">
        <v>84</v>
      </c>
      <c r="AY116" s="236" t="s">
        <v>139</v>
      </c>
    </row>
    <row r="117" s="12" customFormat="1" ht="22.8" customHeight="1">
      <c r="A117" s="12"/>
      <c r="B117" s="191"/>
      <c r="C117" s="192"/>
      <c r="D117" s="193" t="s">
        <v>75</v>
      </c>
      <c r="E117" s="205" t="s">
        <v>146</v>
      </c>
      <c r="F117" s="205" t="s">
        <v>225</v>
      </c>
      <c r="G117" s="192"/>
      <c r="H117" s="192"/>
      <c r="I117" s="195"/>
      <c r="J117" s="206">
        <f>BK117</f>
        <v>0</v>
      </c>
      <c r="K117" s="192"/>
      <c r="L117" s="197"/>
      <c r="M117" s="198"/>
      <c r="N117" s="199"/>
      <c r="O117" s="199"/>
      <c r="P117" s="200">
        <f>SUM(P118:P120)</f>
        <v>0</v>
      </c>
      <c r="Q117" s="199"/>
      <c r="R117" s="200">
        <f>SUM(R118:R120)</f>
        <v>1.84350075</v>
      </c>
      <c r="S117" s="199"/>
      <c r="T117" s="201">
        <f>SUM(T118:T120)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2" t="s">
        <v>84</v>
      </c>
      <c r="AT117" s="203" t="s">
        <v>75</v>
      </c>
      <c r="AU117" s="203" t="s">
        <v>84</v>
      </c>
      <c r="AY117" s="202" t="s">
        <v>139</v>
      </c>
      <c r="BK117" s="204">
        <f>SUM(BK118:BK120)</f>
        <v>0</v>
      </c>
    </row>
    <row r="118" s="2" customFormat="1" ht="33" customHeight="1">
      <c r="A118" s="40"/>
      <c r="B118" s="41"/>
      <c r="C118" s="207" t="s">
        <v>203</v>
      </c>
      <c r="D118" s="207" t="s">
        <v>141</v>
      </c>
      <c r="E118" s="208" t="s">
        <v>226</v>
      </c>
      <c r="F118" s="209" t="s">
        <v>227</v>
      </c>
      <c r="G118" s="210" t="s">
        <v>152</v>
      </c>
      <c r="H118" s="211">
        <v>0.97499999999999998</v>
      </c>
      <c r="I118" s="212"/>
      <c r="J118" s="213">
        <f>ROUND(I118*H118,2)</f>
        <v>0</v>
      </c>
      <c r="K118" s="209" t="s">
        <v>145</v>
      </c>
      <c r="L118" s="46"/>
      <c r="M118" s="214" t="s">
        <v>19</v>
      </c>
      <c r="N118" s="215" t="s">
        <v>47</v>
      </c>
      <c r="O118" s="86"/>
      <c r="P118" s="216">
        <f>O118*H118</f>
        <v>0</v>
      </c>
      <c r="Q118" s="216">
        <v>1.8907700000000001</v>
      </c>
      <c r="R118" s="216">
        <f>Q118*H118</f>
        <v>1.84350075</v>
      </c>
      <c r="S118" s="216">
        <v>0</v>
      </c>
      <c r="T118" s="21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8" t="s">
        <v>146</v>
      </c>
      <c r="AT118" s="218" t="s">
        <v>141</v>
      </c>
      <c r="AU118" s="218" t="s">
        <v>86</v>
      </c>
      <c r="AY118" s="19" t="s">
        <v>139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84</v>
      </c>
      <c r="BK118" s="219">
        <f>ROUND(I118*H118,2)</f>
        <v>0</v>
      </c>
      <c r="BL118" s="19" t="s">
        <v>146</v>
      </c>
      <c r="BM118" s="218" t="s">
        <v>516</v>
      </c>
    </row>
    <row r="119" s="2" customFormat="1">
      <c r="A119" s="40"/>
      <c r="B119" s="41"/>
      <c r="C119" s="42"/>
      <c r="D119" s="220" t="s">
        <v>148</v>
      </c>
      <c r="E119" s="42"/>
      <c r="F119" s="221" t="s">
        <v>229</v>
      </c>
      <c r="G119" s="42"/>
      <c r="H119" s="42"/>
      <c r="I119" s="222"/>
      <c r="J119" s="42"/>
      <c r="K119" s="42"/>
      <c r="L119" s="46"/>
      <c r="M119" s="223"/>
      <c r="N119" s="224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148</v>
      </c>
      <c r="AU119" s="19" t="s">
        <v>86</v>
      </c>
    </row>
    <row r="120" s="13" customFormat="1">
      <c r="A120" s="13"/>
      <c r="B120" s="225"/>
      <c r="C120" s="226"/>
      <c r="D120" s="227" t="s">
        <v>155</v>
      </c>
      <c r="E120" s="228" t="s">
        <v>19</v>
      </c>
      <c r="F120" s="229" t="s">
        <v>231</v>
      </c>
      <c r="G120" s="226"/>
      <c r="H120" s="230">
        <v>0.97499999999999998</v>
      </c>
      <c r="I120" s="231"/>
      <c r="J120" s="226"/>
      <c r="K120" s="226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155</v>
      </c>
      <c r="AU120" s="236" t="s">
        <v>86</v>
      </c>
      <c r="AV120" s="13" t="s">
        <v>86</v>
      </c>
      <c r="AW120" s="13" t="s">
        <v>37</v>
      </c>
      <c r="AX120" s="13" t="s">
        <v>84</v>
      </c>
      <c r="AY120" s="236" t="s">
        <v>139</v>
      </c>
    </row>
    <row r="121" s="12" customFormat="1" ht="22.8" customHeight="1">
      <c r="A121" s="12"/>
      <c r="B121" s="191"/>
      <c r="C121" s="192"/>
      <c r="D121" s="193" t="s">
        <v>75</v>
      </c>
      <c r="E121" s="205" t="s">
        <v>173</v>
      </c>
      <c r="F121" s="205" t="s">
        <v>234</v>
      </c>
      <c r="G121" s="192"/>
      <c r="H121" s="192"/>
      <c r="I121" s="195"/>
      <c r="J121" s="206">
        <f>BK121</f>
        <v>0</v>
      </c>
      <c r="K121" s="192"/>
      <c r="L121" s="197"/>
      <c r="M121" s="198"/>
      <c r="N121" s="199"/>
      <c r="O121" s="199"/>
      <c r="P121" s="200">
        <f>SUM(P122:P128)</f>
        <v>0</v>
      </c>
      <c r="Q121" s="199"/>
      <c r="R121" s="200">
        <f>SUM(R122:R128)</f>
        <v>28.0365</v>
      </c>
      <c r="S121" s="199"/>
      <c r="T121" s="201">
        <f>SUM(T122:T128)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2" t="s">
        <v>84</v>
      </c>
      <c r="AT121" s="203" t="s">
        <v>75</v>
      </c>
      <c r="AU121" s="203" t="s">
        <v>84</v>
      </c>
      <c r="AY121" s="202" t="s">
        <v>139</v>
      </c>
      <c r="BK121" s="204">
        <f>SUM(BK122:BK128)</f>
        <v>0</v>
      </c>
    </row>
    <row r="122" s="2" customFormat="1" ht="33" customHeight="1">
      <c r="A122" s="40"/>
      <c r="B122" s="41"/>
      <c r="C122" s="207" t="s">
        <v>212</v>
      </c>
      <c r="D122" s="207" t="s">
        <v>141</v>
      </c>
      <c r="E122" s="208" t="s">
        <v>517</v>
      </c>
      <c r="F122" s="209" t="s">
        <v>518</v>
      </c>
      <c r="G122" s="210" t="s">
        <v>144</v>
      </c>
      <c r="H122" s="211">
        <v>50</v>
      </c>
      <c r="I122" s="212"/>
      <c r="J122" s="213">
        <f>ROUND(I122*H122,2)</f>
        <v>0</v>
      </c>
      <c r="K122" s="209" t="s">
        <v>145</v>
      </c>
      <c r="L122" s="46"/>
      <c r="M122" s="214" t="s">
        <v>19</v>
      </c>
      <c r="N122" s="215" t="s">
        <v>47</v>
      </c>
      <c r="O122" s="86"/>
      <c r="P122" s="216">
        <f>O122*H122</f>
        <v>0</v>
      </c>
      <c r="Q122" s="216">
        <v>0.46000000000000002</v>
      </c>
      <c r="R122" s="216">
        <f>Q122*H122</f>
        <v>23</v>
      </c>
      <c r="S122" s="216">
        <v>0</v>
      </c>
      <c r="T122" s="21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8" t="s">
        <v>146</v>
      </c>
      <c r="AT122" s="218" t="s">
        <v>141</v>
      </c>
      <c r="AU122" s="218" t="s">
        <v>86</v>
      </c>
      <c r="AY122" s="19" t="s">
        <v>139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84</v>
      </c>
      <c r="BK122" s="219">
        <f>ROUND(I122*H122,2)</f>
        <v>0</v>
      </c>
      <c r="BL122" s="19" t="s">
        <v>146</v>
      </c>
      <c r="BM122" s="218" t="s">
        <v>519</v>
      </c>
    </row>
    <row r="123" s="2" customFormat="1">
      <c r="A123" s="40"/>
      <c r="B123" s="41"/>
      <c r="C123" s="42"/>
      <c r="D123" s="220" t="s">
        <v>148</v>
      </c>
      <c r="E123" s="42"/>
      <c r="F123" s="221" t="s">
        <v>520</v>
      </c>
      <c r="G123" s="42"/>
      <c r="H123" s="42"/>
      <c r="I123" s="222"/>
      <c r="J123" s="42"/>
      <c r="K123" s="42"/>
      <c r="L123" s="46"/>
      <c r="M123" s="223"/>
      <c r="N123" s="224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148</v>
      </c>
      <c r="AU123" s="19" t="s">
        <v>86</v>
      </c>
    </row>
    <row r="124" s="13" customFormat="1">
      <c r="A124" s="13"/>
      <c r="B124" s="225"/>
      <c r="C124" s="226"/>
      <c r="D124" s="227" t="s">
        <v>155</v>
      </c>
      <c r="E124" s="228" t="s">
        <v>19</v>
      </c>
      <c r="F124" s="229" t="s">
        <v>521</v>
      </c>
      <c r="G124" s="226"/>
      <c r="H124" s="230">
        <v>50</v>
      </c>
      <c r="I124" s="231"/>
      <c r="J124" s="226"/>
      <c r="K124" s="226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155</v>
      </c>
      <c r="AU124" s="236" t="s">
        <v>86</v>
      </c>
      <c r="AV124" s="13" t="s">
        <v>86</v>
      </c>
      <c r="AW124" s="13" t="s">
        <v>37</v>
      </c>
      <c r="AX124" s="13" t="s">
        <v>84</v>
      </c>
      <c r="AY124" s="236" t="s">
        <v>139</v>
      </c>
    </row>
    <row r="125" s="2" customFormat="1" ht="55.5" customHeight="1">
      <c r="A125" s="40"/>
      <c r="B125" s="41"/>
      <c r="C125" s="207" t="s">
        <v>219</v>
      </c>
      <c r="D125" s="207" t="s">
        <v>141</v>
      </c>
      <c r="E125" s="208" t="s">
        <v>242</v>
      </c>
      <c r="F125" s="209" t="s">
        <v>243</v>
      </c>
      <c r="G125" s="210" t="s">
        <v>144</v>
      </c>
      <c r="H125" s="211">
        <v>25</v>
      </c>
      <c r="I125" s="212"/>
      <c r="J125" s="213">
        <f>ROUND(I125*H125,2)</f>
        <v>0</v>
      </c>
      <c r="K125" s="209" t="s">
        <v>145</v>
      </c>
      <c r="L125" s="46"/>
      <c r="M125" s="214" t="s">
        <v>19</v>
      </c>
      <c r="N125" s="215" t="s">
        <v>47</v>
      </c>
      <c r="O125" s="86"/>
      <c r="P125" s="216">
        <f>O125*H125</f>
        <v>0</v>
      </c>
      <c r="Q125" s="216">
        <v>0.1837</v>
      </c>
      <c r="R125" s="216">
        <f>Q125*H125</f>
        <v>4.5925000000000002</v>
      </c>
      <c r="S125" s="216">
        <v>0</v>
      </c>
      <c r="T125" s="21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8" t="s">
        <v>146</v>
      </c>
      <c r="AT125" s="218" t="s">
        <v>141</v>
      </c>
      <c r="AU125" s="218" t="s">
        <v>86</v>
      </c>
      <c r="AY125" s="19" t="s">
        <v>139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9" t="s">
        <v>84</v>
      </c>
      <c r="BK125" s="219">
        <f>ROUND(I125*H125,2)</f>
        <v>0</v>
      </c>
      <c r="BL125" s="19" t="s">
        <v>146</v>
      </c>
      <c r="BM125" s="218" t="s">
        <v>522</v>
      </c>
    </row>
    <row r="126" s="2" customFormat="1">
      <c r="A126" s="40"/>
      <c r="B126" s="41"/>
      <c r="C126" s="42"/>
      <c r="D126" s="220" t="s">
        <v>148</v>
      </c>
      <c r="E126" s="42"/>
      <c r="F126" s="221" t="s">
        <v>245</v>
      </c>
      <c r="G126" s="42"/>
      <c r="H126" s="42"/>
      <c r="I126" s="222"/>
      <c r="J126" s="42"/>
      <c r="K126" s="42"/>
      <c r="L126" s="46"/>
      <c r="M126" s="223"/>
      <c r="N126" s="224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148</v>
      </c>
      <c r="AU126" s="19" t="s">
        <v>86</v>
      </c>
    </row>
    <row r="127" s="2" customFormat="1" ht="16.5" customHeight="1">
      <c r="A127" s="40"/>
      <c r="B127" s="41"/>
      <c r="C127" s="248" t="s">
        <v>8</v>
      </c>
      <c r="D127" s="248" t="s">
        <v>213</v>
      </c>
      <c r="E127" s="249" t="s">
        <v>247</v>
      </c>
      <c r="F127" s="250" t="s">
        <v>248</v>
      </c>
      <c r="G127" s="251" t="s">
        <v>144</v>
      </c>
      <c r="H127" s="252">
        <v>2</v>
      </c>
      <c r="I127" s="253"/>
      <c r="J127" s="254">
        <f>ROUND(I127*H127,2)</f>
        <v>0</v>
      </c>
      <c r="K127" s="250" t="s">
        <v>145</v>
      </c>
      <c r="L127" s="255"/>
      <c r="M127" s="256" t="s">
        <v>19</v>
      </c>
      <c r="N127" s="257" t="s">
        <v>47</v>
      </c>
      <c r="O127" s="86"/>
      <c r="P127" s="216">
        <f>O127*H127</f>
        <v>0</v>
      </c>
      <c r="Q127" s="216">
        <v>0.222</v>
      </c>
      <c r="R127" s="216">
        <f>Q127*H127</f>
        <v>0.44400000000000001</v>
      </c>
      <c r="S127" s="216">
        <v>0</v>
      </c>
      <c r="T127" s="21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8" t="s">
        <v>194</v>
      </c>
      <c r="AT127" s="218" t="s">
        <v>213</v>
      </c>
      <c r="AU127" s="218" t="s">
        <v>86</v>
      </c>
      <c r="AY127" s="19" t="s">
        <v>139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9" t="s">
        <v>84</v>
      </c>
      <c r="BK127" s="219">
        <f>ROUND(I127*H127,2)</f>
        <v>0</v>
      </c>
      <c r="BL127" s="19" t="s">
        <v>146</v>
      </c>
      <c r="BM127" s="218" t="s">
        <v>523</v>
      </c>
    </row>
    <row r="128" s="2" customFormat="1">
      <c r="A128" s="40"/>
      <c r="B128" s="41"/>
      <c r="C128" s="42"/>
      <c r="D128" s="227" t="s">
        <v>507</v>
      </c>
      <c r="E128" s="42"/>
      <c r="F128" s="263" t="s">
        <v>524</v>
      </c>
      <c r="G128" s="42"/>
      <c r="H128" s="42"/>
      <c r="I128" s="222"/>
      <c r="J128" s="42"/>
      <c r="K128" s="42"/>
      <c r="L128" s="46"/>
      <c r="M128" s="223"/>
      <c r="N128" s="224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507</v>
      </c>
      <c r="AU128" s="19" t="s">
        <v>86</v>
      </c>
    </row>
    <row r="129" s="12" customFormat="1" ht="22.8" customHeight="1">
      <c r="A129" s="12"/>
      <c r="B129" s="191"/>
      <c r="C129" s="192"/>
      <c r="D129" s="193" t="s">
        <v>75</v>
      </c>
      <c r="E129" s="205" t="s">
        <v>194</v>
      </c>
      <c r="F129" s="205" t="s">
        <v>251</v>
      </c>
      <c r="G129" s="192"/>
      <c r="H129" s="192"/>
      <c r="I129" s="195"/>
      <c r="J129" s="206">
        <f>BK129</f>
        <v>0</v>
      </c>
      <c r="K129" s="192"/>
      <c r="L129" s="197"/>
      <c r="M129" s="198"/>
      <c r="N129" s="199"/>
      <c r="O129" s="199"/>
      <c r="P129" s="200">
        <f>SUM(P130:P139)</f>
        <v>0</v>
      </c>
      <c r="Q129" s="199"/>
      <c r="R129" s="200">
        <f>SUM(R130:R139)</f>
        <v>0.026072500000000002</v>
      </c>
      <c r="S129" s="199"/>
      <c r="T129" s="201">
        <f>SUM(T130:T139)</f>
        <v>10.68014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2" t="s">
        <v>84</v>
      </c>
      <c r="AT129" s="203" t="s">
        <v>75</v>
      </c>
      <c r="AU129" s="203" t="s">
        <v>84</v>
      </c>
      <c r="AY129" s="202" t="s">
        <v>139</v>
      </c>
      <c r="BK129" s="204">
        <f>SUM(BK130:BK139)</f>
        <v>0</v>
      </c>
    </row>
    <row r="130" s="2" customFormat="1" ht="24.15" customHeight="1">
      <c r="A130" s="40"/>
      <c r="B130" s="41"/>
      <c r="C130" s="207" t="s">
        <v>235</v>
      </c>
      <c r="D130" s="207" t="s">
        <v>141</v>
      </c>
      <c r="E130" s="208" t="s">
        <v>525</v>
      </c>
      <c r="F130" s="209" t="s">
        <v>526</v>
      </c>
      <c r="G130" s="210" t="s">
        <v>260</v>
      </c>
      <c r="H130" s="211">
        <v>2</v>
      </c>
      <c r="I130" s="212"/>
      <c r="J130" s="213">
        <f>ROUND(I130*H130,2)</f>
        <v>0</v>
      </c>
      <c r="K130" s="209" t="s">
        <v>19</v>
      </c>
      <c r="L130" s="46"/>
      <c r="M130" s="214" t="s">
        <v>19</v>
      </c>
      <c r="N130" s="215" t="s">
        <v>47</v>
      </c>
      <c r="O130" s="86"/>
      <c r="P130" s="216">
        <f>O130*H130</f>
        <v>0</v>
      </c>
      <c r="Q130" s="216">
        <v>6.9999999999999994E-05</v>
      </c>
      <c r="R130" s="216">
        <f>Q130*H130</f>
        <v>0.00013999999999999999</v>
      </c>
      <c r="S130" s="216">
        <v>0.010070000000000001</v>
      </c>
      <c r="T130" s="217">
        <f>S130*H130</f>
        <v>0.020140000000000002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146</v>
      </c>
      <c r="AT130" s="218" t="s">
        <v>141</v>
      </c>
      <c r="AU130" s="218" t="s">
        <v>86</v>
      </c>
      <c r="AY130" s="19" t="s">
        <v>139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84</v>
      </c>
      <c r="BK130" s="219">
        <f>ROUND(I130*H130,2)</f>
        <v>0</v>
      </c>
      <c r="BL130" s="19" t="s">
        <v>146</v>
      </c>
      <c r="BM130" s="218" t="s">
        <v>527</v>
      </c>
    </row>
    <row r="131" s="2" customFormat="1" ht="24.15" customHeight="1">
      <c r="A131" s="40"/>
      <c r="B131" s="41"/>
      <c r="C131" s="207" t="s">
        <v>241</v>
      </c>
      <c r="D131" s="207" t="s">
        <v>141</v>
      </c>
      <c r="E131" s="208" t="s">
        <v>285</v>
      </c>
      <c r="F131" s="209" t="s">
        <v>286</v>
      </c>
      <c r="G131" s="210" t="s">
        <v>95</v>
      </c>
      <c r="H131" s="211">
        <v>5</v>
      </c>
      <c r="I131" s="212"/>
      <c r="J131" s="213">
        <f>ROUND(I131*H131,2)</f>
        <v>0</v>
      </c>
      <c r="K131" s="209" t="s">
        <v>145</v>
      </c>
      <c r="L131" s="46"/>
      <c r="M131" s="214" t="s">
        <v>19</v>
      </c>
      <c r="N131" s="215" t="s">
        <v>47</v>
      </c>
      <c r="O131" s="86"/>
      <c r="P131" s="216">
        <f>O131*H131</f>
        <v>0</v>
      </c>
      <c r="Q131" s="216">
        <v>1.0000000000000001E-05</v>
      </c>
      <c r="R131" s="216">
        <f>Q131*H131</f>
        <v>5.0000000000000002E-05</v>
      </c>
      <c r="S131" s="216">
        <v>0</v>
      </c>
      <c r="T131" s="21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8" t="s">
        <v>146</v>
      </c>
      <c r="AT131" s="218" t="s">
        <v>141</v>
      </c>
      <c r="AU131" s="218" t="s">
        <v>86</v>
      </c>
      <c r="AY131" s="19" t="s">
        <v>139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9" t="s">
        <v>84</v>
      </c>
      <c r="BK131" s="219">
        <f>ROUND(I131*H131,2)</f>
        <v>0</v>
      </c>
      <c r="BL131" s="19" t="s">
        <v>146</v>
      </c>
      <c r="BM131" s="218" t="s">
        <v>528</v>
      </c>
    </row>
    <row r="132" s="2" customFormat="1">
      <c r="A132" s="40"/>
      <c r="B132" s="41"/>
      <c r="C132" s="42"/>
      <c r="D132" s="220" t="s">
        <v>148</v>
      </c>
      <c r="E132" s="42"/>
      <c r="F132" s="221" t="s">
        <v>288</v>
      </c>
      <c r="G132" s="42"/>
      <c r="H132" s="42"/>
      <c r="I132" s="222"/>
      <c r="J132" s="42"/>
      <c r="K132" s="42"/>
      <c r="L132" s="46"/>
      <c r="M132" s="223"/>
      <c r="N132" s="224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148</v>
      </c>
      <c r="AU132" s="19" t="s">
        <v>86</v>
      </c>
    </row>
    <row r="133" s="13" customFormat="1">
      <c r="A133" s="13"/>
      <c r="B133" s="225"/>
      <c r="C133" s="226"/>
      <c r="D133" s="227" t="s">
        <v>155</v>
      </c>
      <c r="E133" s="228" t="s">
        <v>19</v>
      </c>
      <c r="F133" s="229" t="s">
        <v>98</v>
      </c>
      <c r="G133" s="226"/>
      <c r="H133" s="230">
        <v>5</v>
      </c>
      <c r="I133" s="231"/>
      <c r="J133" s="226"/>
      <c r="K133" s="226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155</v>
      </c>
      <c r="AU133" s="236" t="s">
        <v>86</v>
      </c>
      <c r="AV133" s="13" t="s">
        <v>86</v>
      </c>
      <c r="AW133" s="13" t="s">
        <v>37</v>
      </c>
      <c r="AX133" s="13" t="s">
        <v>84</v>
      </c>
      <c r="AY133" s="236" t="s">
        <v>139</v>
      </c>
    </row>
    <row r="134" s="2" customFormat="1" ht="24.15" customHeight="1">
      <c r="A134" s="40"/>
      <c r="B134" s="41"/>
      <c r="C134" s="248" t="s">
        <v>246</v>
      </c>
      <c r="D134" s="248" t="s">
        <v>213</v>
      </c>
      <c r="E134" s="249" t="s">
        <v>290</v>
      </c>
      <c r="F134" s="250" t="s">
        <v>291</v>
      </c>
      <c r="G134" s="251" t="s">
        <v>95</v>
      </c>
      <c r="H134" s="252">
        <v>5.0750000000000002</v>
      </c>
      <c r="I134" s="253"/>
      <c r="J134" s="254">
        <f>ROUND(I134*H134,2)</f>
        <v>0</v>
      </c>
      <c r="K134" s="250" t="s">
        <v>145</v>
      </c>
      <c r="L134" s="255"/>
      <c r="M134" s="256" t="s">
        <v>19</v>
      </c>
      <c r="N134" s="257" t="s">
        <v>47</v>
      </c>
      <c r="O134" s="86"/>
      <c r="P134" s="216">
        <f>O134*H134</f>
        <v>0</v>
      </c>
      <c r="Q134" s="216">
        <v>0.0051000000000000004</v>
      </c>
      <c r="R134" s="216">
        <f>Q134*H134</f>
        <v>0.025882500000000003</v>
      </c>
      <c r="S134" s="216">
        <v>0</v>
      </c>
      <c r="T134" s="21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8" t="s">
        <v>194</v>
      </c>
      <c r="AT134" s="218" t="s">
        <v>213</v>
      </c>
      <c r="AU134" s="218" t="s">
        <v>86</v>
      </c>
      <c r="AY134" s="19" t="s">
        <v>139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9" t="s">
        <v>84</v>
      </c>
      <c r="BK134" s="219">
        <f>ROUND(I134*H134,2)</f>
        <v>0</v>
      </c>
      <c r="BL134" s="19" t="s">
        <v>146</v>
      </c>
      <c r="BM134" s="218" t="s">
        <v>529</v>
      </c>
    </row>
    <row r="135" s="13" customFormat="1">
      <c r="A135" s="13"/>
      <c r="B135" s="225"/>
      <c r="C135" s="226"/>
      <c r="D135" s="227" t="s">
        <v>155</v>
      </c>
      <c r="E135" s="226"/>
      <c r="F135" s="229" t="s">
        <v>530</v>
      </c>
      <c r="G135" s="226"/>
      <c r="H135" s="230">
        <v>5.0750000000000002</v>
      </c>
      <c r="I135" s="231"/>
      <c r="J135" s="226"/>
      <c r="K135" s="226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155</v>
      </c>
      <c r="AU135" s="236" t="s">
        <v>86</v>
      </c>
      <c r="AV135" s="13" t="s">
        <v>86</v>
      </c>
      <c r="AW135" s="13" t="s">
        <v>4</v>
      </c>
      <c r="AX135" s="13" t="s">
        <v>84</v>
      </c>
      <c r="AY135" s="236" t="s">
        <v>139</v>
      </c>
    </row>
    <row r="136" s="2" customFormat="1" ht="33" customHeight="1">
      <c r="A136" s="40"/>
      <c r="B136" s="41"/>
      <c r="C136" s="207" t="s">
        <v>252</v>
      </c>
      <c r="D136" s="207" t="s">
        <v>141</v>
      </c>
      <c r="E136" s="208" t="s">
        <v>531</v>
      </c>
      <c r="F136" s="209" t="s">
        <v>532</v>
      </c>
      <c r="G136" s="210" t="s">
        <v>152</v>
      </c>
      <c r="H136" s="211">
        <v>32</v>
      </c>
      <c r="I136" s="212"/>
      <c r="J136" s="213">
        <f>ROUND(I136*H136,2)</f>
        <v>0</v>
      </c>
      <c r="K136" s="209" t="s">
        <v>19</v>
      </c>
      <c r="L136" s="46"/>
      <c r="M136" s="214" t="s">
        <v>19</v>
      </c>
      <c r="N136" s="215" t="s">
        <v>47</v>
      </c>
      <c r="O136" s="86"/>
      <c r="P136" s="216">
        <f>O136*H136</f>
        <v>0</v>
      </c>
      <c r="Q136" s="216">
        <v>0</v>
      </c>
      <c r="R136" s="216">
        <f>Q136*H136</f>
        <v>0</v>
      </c>
      <c r="S136" s="216">
        <v>0.33000000000000002</v>
      </c>
      <c r="T136" s="217">
        <f>S136*H136</f>
        <v>10.560000000000001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146</v>
      </c>
      <c r="AT136" s="218" t="s">
        <v>141</v>
      </c>
      <c r="AU136" s="218" t="s">
        <v>86</v>
      </c>
      <c r="AY136" s="19" t="s">
        <v>139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84</v>
      </c>
      <c r="BK136" s="219">
        <f>ROUND(I136*H136,2)</f>
        <v>0</v>
      </c>
      <c r="BL136" s="19" t="s">
        <v>146</v>
      </c>
      <c r="BM136" s="218" t="s">
        <v>533</v>
      </c>
    </row>
    <row r="137" s="13" customFormat="1">
      <c r="A137" s="13"/>
      <c r="B137" s="225"/>
      <c r="C137" s="226"/>
      <c r="D137" s="227" t="s">
        <v>155</v>
      </c>
      <c r="E137" s="228" t="s">
        <v>19</v>
      </c>
      <c r="F137" s="229" t="s">
        <v>534</v>
      </c>
      <c r="G137" s="226"/>
      <c r="H137" s="230">
        <v>32</v>
      </c>
      <c r="I137" s="231"/>
      <c r="J137" s="226"/>
      <c r="K137" s="226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155</v>
      </c>
      <c r="AU137" s="236" t="s">
        <v>86</v>
      </c>
      <c r="AV137" s="13" t="s">
        <v>86</v>
      </c>
      <c r="AW137" s="13" t="s">
        <v>37</v>
      </c>
      <c r="AX137" s="13" t="s">
        <v>84</v>
      </c>
      <c r="AY137" s="236" t="s">
        <v>139</v>
      </c>
    </row>
    <row r="138" s="2" customFormat="1" ht="24.15" customHeight="1">
      <c r="A138" s="40"/>
      <c r="B138" s="41"/>
      <c r="C138" s="207" t="s">
        <v>257</v>
      </c>
      <c r="D138" s="207" t="s">
        <v>141</v>
      </c>
      <c r="E138" s="208" t="s">
        <v>452</v>
      </c>
      <c r="F138" s="209" t="s">
        <v>453</v>
      </c>
      <c r="G138" s="210" t="s">
        <v>321</v>
      </c>
      <c r="H138" s="211">
        <v>1</v>
      </c>
      <c r="I138" s="212"/>
      <c r="J138" s="213">
        <f>ROUND(I138*H138,2)</f>
        <v>0</v>
      </c>
      <c r="K138" s="209" t="s">
        <v>145</v>
      </c>
      <c r="L138" s="46"/>
      <c r="M138" s="214" t="s">
        <v>19</v>
      </c>
      <c r="N138" s="215" t="s">
        <v>47</v>
      </c>
      <c r="O138" s="86"/>
      <c r="P138" s="216">
        <f>O138*H138</f>
        <v>0</v>
      </c>
      <c r="Q138" s="216">
        <v>0</v>
      </c>
      <c r="R138" s="216">
        <f>Q138*H138</f>
        <v>0</v>
      </c>
      <c r="S138" s="216">
        <v>0.10000000000000001</v>
      </c>
      <c r="T138" s="217">
        <f>S138*H138</f>
        <v>0.10000000000000001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8" t="s">
        <v>146</v>
      </c>
      <c r="AT138" s="218" t="s">
        <v>141</v>
      </c>
      <c r="AU138" s="218" t="s">
        <v>86</v>
      </c>
      <c r="AY138" s="19" t="s">
        <v>139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9" t="s">
        <v>84</v>
      </c>
      <c r="BK138" s="219">
        <f>ROUND(I138*H138,2)</f>
        <v>0</v>
      </c>
      <c r="BL138" s="19" t="s">
        <v>146</v>
      </c>
      <c r="BM138" s="218" t="s">
        <v>535</v>
      </c>
    </row>
    <row r="139" s="2" customFormat="1">
      <c r="A139" s="40"/>
      <c r="B139" s="41"/>
      <c r="C139" s="42"/>
      <c r="D139" s="220" t="s">
        <v>148</v>
      </c>
      <c r="E139" s="42"/>
      <c r="F139" s="221" t="s">
        <v>455</v>
      </c>
      <c r="G139" s="42"/>
      <c r="H139" s="42"/>
      <c r="I139" s="222"/>
      <c r="J139" s="42"/>
      <c r="K139" s="42"/>
      <c r="L139" s="46"/>
      <c r="M139" s="223"/>
      <c r="N139" s="224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148</v>
      </c>
      <c r="AU139" s="19" t="s">
        <v>86</v>
      </c>
    </row>
    <row r="140" s="12" customFormat="1" ht="22.8" customHeight="1">
      <c r="A140" s="12"/>
      <c r="B140" s="191"/>
      <c r="C140" s="192"/>
      <c r="D140" s="193" t="s">
        <v>75</v>
      </c>
      <c r="E140" s="205" t="s">
        <v>203</v>
      </c>
      <c r="F140" s="205" t="s">
        <v>456</v>
      </c>
      <c r="G140" s="192"/>
      <c r="H140" s="192"/>
      <c r="I140" s="195"/>
      <c r="J140" s="206">
        <f>BK140</f>
        <v>0</v>
      </c>
      <c r="K140" s="192"/>
      <c r="L140" s="197"/>
      <c r="M140" s="198"/>
      <c r="N140" s="199"/>
      <c r="O140" s="199"/>
      <c r="P140" s="200">
        <f>SUM(P141:P142)</f>
        <v>0</v>
      </c>
      <c r="Q140" s="199"/>
      <c r="R140" s="200">
        <f>SUM(R141:R142)</f>
        <v>0</v>
      </c>
      <c r="S140" s="199"/>
      <c r="T140" s="201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2" t="s">
        <v>84</v>
      </c>
      <c r="AT140" s="203" t="s">
        <v>75</v>
      </c>
      <c r="AU140" s="203" t="s">
        <v>84</v>
      </c>
      <c r="AY140" s="202" t="s">
        <v>139</v>
      </c>
      <c r="BK140" s="204">
        <f>SUM(BK141:BK142)</f>
        <v>0</v>
      </c>
    </row>
    <row r="141" s="2" customFormat="1" ht="66.75" customHeight="1">
      <c r="A141" s="40"/>
      <c r="B141" s="41"/>
      <c r="C141" s="207" t="s">
        <v>262</v>
      </c>
      <c r="D141" s="207" t="s">
        <v>141</v>
      </c>
      <c r="E141" s="208" t="s">
        <v>458</v>
      </c>
      <c r="F141" s="209" t="s">
        <v>459</v>
      </c>
      <c r="G141" s="210" t="s">
        <v>144</v>
      </c>
      <c r="H141" s="211">
        <v>25</v>
      </c>
      <c r="I141" s="212"/>
      <c r="J141" s="213">
        <f>ROUND(I141*H141,2)</f>
        <v>0</v>
      </c>
      <c r="K141" s="209" t="s">
        <v>145</v>
      </c>
      <c r="L141" s="46"/>
      <c r="M141" s="214" t="s">
        <v>19</v>
      </c>
      <c r="N141" s="215" t="s">
        <v>47</v>
      </c>
      <c r="O141" s="86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8" t="s">
        <v>146</v>
      </c>
      <c r="AT141" s="218" t="s">
        <v>141</v>
      </c>
      <c r="AU141" s="218" t="s">
        <v>86</v>
      </c>
      <c r="AY141" s="19" t="s">
        <v>139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9" t="s">
        <v>84</v>
      </c>
      <c r="BK141" s="219">
        <f>ROUND(I141*H141,2)</f>
        <v>0</v>
      </c>
      <c r="BL141" s="19" t="s">
        <v>146</v>
      </c>
      <c r="BM141" s="218" t="s">
        <v>536</v>
      </c>
    </row>
    <row r="142" s="2" customFormat="1">
      <c r="A142" s="40"/>
      <c r="B142" s="41"/>
      <c r="C142" s="42"/>
      <c r="D142" s="220" t="s">
        <v>148</v>
      </c>
      <c r="E142" s="42"/>
      <c r="F142" s="221" t="s">
        <v>461</v>
      </c>
      <c r="G142" s="42"/>
      <c r="H142" s="42"/>
      <c r="I142" s="222"/>
      <c r="J142" s="42"/>
      <c r="K142" s="42"/>
      <c r="L142" s="46"/>
      <c r="M142" s="223"/>
      <c r="N142" s="224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148</v>
      </c>
      <c r="AU142" s="19" t="s">
        <v>86</v>
      </c>
    </row>
    <row r="143" s="12" customFormat="1" ht="22.8" customHeight="1">
      <c r="A143" s="12"/>
      <c r="B143" s="191"/>
      <c r="C143" s="192"/>
      <c r="D143" s="193" t="s">
        <v>75</v>
      </c>
      <c r="E143" s="205" t="s">
        <v>462</v>
      </c>
      <c r="F143" s="205" t="s">
        <v>463</v>
      </c>
      <c r="G143" s="192"/>
      <c r="H143" s="192"/>
      <c r="I143" s="195"/>
      <c r="J143" s="206">
        <f>BK143</f>
        <v>0</v>
      </c>
      <c r="K143" s="192"/>
      <c r="L143" s="197"/>
      <c r="M143" s="198"/>
      <c r="N143" s="199"/>
      <c r="O143" s="199"/>
      <c r="P143" s="200">
        <f>SUM(P144:P146)</f>
        <v>0</v>
      </c>
      <c r="Q143" s="199"/>
      <c r="R143" s="200">
        <f>SUM(R144:R146)</f>
        <v>0</v>
      </c>
      <c r="S143" s="199"/>
      <c r="T143" s="201">
        <f>SUM(T144:T146)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2" t="s">
        <v>84</v>
      </c>
      <c r="AT143" s="203" t="s">
        <v>75</v>
      </c>
      <c r="AU143" s="203" t="s">
        <v>84</v>
      </c>
      <c r="AY143" s="202" t="s">
        <v>139</v>
      </c>
      <c r="BK143" s="204">
        <f>SUM(BK144:BK146)</f>
        <v>0</v>
      </c>
    </row>
    <row r="144" s="2" customFormat="1" ht="37.8" customHeight="1">
      <c r="A144" s="40"/>
      <c r="B144" s="41"/>
      <c r="C144" s="207" t="s">
        <v>266</v>
      </c>
      <c r="D144" s="207" t="s">
        <v>141</v>
      </c>
      <c r="E144" s="208" t="s">
        <v>465</v>
      </c>
      <c r="F144" s="209" t="s">
        <v>466</v>
      </c>
      <c r="G144" s="210" t="s">
        <v>190</v>
      </c>
      <c r="H144" s="211">
        <v>10.66</v>
      </c>
      <c r="I144" s="212"/>
      <c r="J144" s="213">
        <f>ROUND(I144*H144,2)</f>
        <v>0</v>
      </c>
      <c r="K144" s="209" t="s">
        <v>19</v>
      </c>
      <c r="L144" s="46"/>
      <c r="M144" s="214" t="s">
        <v>19</v>
      </c>
      <c r="N144" s="215" t="s">
        <v>47</v>
      </c>
      <c r="O144" s="86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8" t="s">
        <v>146</v>
      </c>
      <c r="AT144" s="218" t="s">
        <v>141</v>
      </c>
      <c r="AU144" s="218" t="s">
        <v>86</v>
      </c>
      <c r="AY144" s="19" t="s">
        <v>139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9" t="s">
        <v>84</v>
      </c>
      <c r="BK144" s="219">
        <f>ROUND(I144*H144,2)</f>
        <v>0</v>
      </c>
      <c r="BL144" s="19" t="s">
        <v>146</v>
      </c>
      <c r="BM144" s="218" t="s">
        <v>537</v>
      </c>
    </row>
    <row r="145" s="2" customFormat="1" ht="49.05" customHeight="1">
      <c r="A145" s="40"/>
      <c r="B145" s="41"/>
      <c r="C145" s="207" t="s">
        <v>270</v>
      </c>
      <c r="D145" s="207" t="s">
        <v>141</v>
      </c>
      <c r="E145" s="208" t="s">
        <v>469</v>
      </c>
      <c r="F145" s="209" t="s">
        <v>470</v>
      </c>
      <c r="G145" s="210" t="s">
        <v>190</v>
      </c>
      <c r="H145" s="211">
        <v>10.66</v>
      </c>
      <c r="I145" s="212"/>
      <c r="J145" s="213">
        <f>ROUND(I145*H145,2)</f>
        <v>0</v>
      </c>
      <c r="K145" s="209" t="s">
        <v>145</v>
      </c>
      <c r="L145" s="46"/>
      <c r="M145" s="214" t="s">
        <v>19</v>
      </c>
      <c r="N145" s="215" t="s">
        <v>47</v>
      </c>
      <c r="O145" s="86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146</v>
      </c>
      <c r="AT145" s="218" t="s">
        <v>141</v>
      </c>
      <c r="AU145" s="218" t="s">
        <v>86</v>
      </c>
      <c r="AY145" s="19" t="s">
        <v>139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84</v>
      </c>
      <c r="BK145" s="219">
        <f>ROUND(I145*H145,2)</f>
        <v>0</v>
      </c>
      <c r="BL145" s="19" t="s">
        <v>146</v>
      </c>
      <c r="BM145" s="218" t="s">
        <v>538</v>
      </c>
    </row>
    <row r="146" s="2" customFormat="1">
      <c r="A146" s="40"/>
      <c r="B146" s="41"/>
      <c r="C146" s="42"/>
      <c r="D146" s="220" t="s">
        <v>148</v>
      </c>
      <c r="E146" s="42"/>
      <c r="F146" s="221" t="s">
        <v>472</v>
      </c>
      <c r="G146" s="42"/>
      <c r="H146" s="42"/>
      <c r="I146" s="222"/>
      <c r="J146" s="42"/>
      <c r="K146" s="42"/>
      <c r="L146" s="46"/>
      <c r="M146" s="223"/>
      <c r="N146" s="224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148</v>
      </c>
      <c r="AU146" s="19" t="s">
        <v>86</v>
      </c>
    </row>
    <row r="147" s="12" customFormat="1" ht="22.8" customHeight="1">
      <c r="A147" s="12"/>
      <c r="B147" s="191"/>
      <c r="C147" s="192"/>
      <c r="D147" s="193" t="s">
        <v>75</v>
      </c>
      <c r="E147" s="205" t="s">
        <v>473</v>
      </c>
      <c r="F147" s="205" t="s">
        <v>474</v>
      </c>
      <c r="G147" s="192"/>
      <c r="H147" s="192"/>
      <c r="I147" s="195"/>
      <c r="J147" s="206">
        <f>BK147</f>
        <v>0</v>
      </c>
      <c r="K147" s="192"/>
      <c r="L147" s="197"/>
      <c r="M147" s="198"/>
      <c r="N147" s="199"/>
      <c r="O147" s="199"/>
      <c r="P147" s="200">
        <f>SUM(P148:P149)</f>
        <v>0</v>
      </c>
      <c r="Q147" s="199"/>
      <c r="R147" s="200">
        <f>SUM(R148:R149)</f>
        <v>0</v>
      </c>
      <c r="S147" s="199"/>
      <c r="T147" s="201">
        <f>SUM(T148:T149)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2" t="s">
        <v>84</v>
      </c>
      <c r="AT147" s="203" t="s">
        <v>75</v>
      </c>
      <c r="AU147" s="203" t="s">
        <v>84</v>
      </c>
      <c r="AY147" s="202" t="s">
        <v>139</v>
      </c>
      <c r="BK147" s="204">
        <f>SUM(BK148:BK149)</f>
        <v>0</v>
      </c>
    </row>
    <row r="148" s="2" customFormat="1" ht="49.05" customHeight="1">
      <c r="A148" s="40"/>
      <c r="B148" s="41"/>
      <c r="C148" s="207" t="s">
        <v>7</v>
      </c>
      <c r="D148" s="207" t="s">
        <v>141</v>
      </c>
      <c r="E148" s="208" t="s">
        <v>476</v>
      </c>
      <c r="F148" s="209" t="s">
        <v>477</v>
      </c>
      <c r="G148" s="210" t="s">
        <v>190</v>
      </c>
      <c r="H148" s="211">
        <v>35.119999999999997</v>
      </c>
      <c r="I148" s="212"/>
      <c r="J148" s="213">
        <f>ROUND(I148*H148,2)</f>
        <v>0</v>
      </c>
      <c r="K148" s="209" t="s">
        <v>145</v>
      </c>
      <c r="L148" s="46"/>
      <c r="M148" s="214" t="s">
        <v>19</v>
      </c>
      <c r="N148" s="215" t="s">
        <v>47</v>
      </c>
      <c r="O148" s="86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8" t="s">
        <v>146</v>
      </c>
      <c r="AT148" s="218" t="s">
        <v>141</v>
      </c>
      <c r="AU148" s="218" t="s">
        <v>86</v>
      </c>
      <c r="AY148" s="19" t="s">
        <v>139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9" t="s">
        <v>84</v>
      </c>
      <c r="BK148" s="219">
        <f>ROUND(I148*H148,2)</f>
        <v>0</v>
      </c>
      <c r="BL148" s="19" t="s">
        <v>146</v>
      </c>
      <c r="BM148" s="218" t="s">
        <v>539</v>
      </c>
    </row>
    <row r="149" s="2" customFormat="1">
      <c r="A149" s="40"/>
      <c r="B149" s="41"/>
      <c r="C149" s="42"/>
      <c r="D149" s="220" t="s">
        <v>148</v>
      </c>
      <c r="E149" s="42"/>
      <c r="F149" s="221" t="s">
        <v>479</v>
      </c>
      <c r="G149" s="42"/>
      <c r="H149" s="42"/>
      <c r="I149" s="222"/>
      <c r="J149" s="42"/>
      <c r="K149" s="42"/>
      <c r="L149" s="46"/>
      <c r="M149" s="264"/>
      <c r="N149" s="265"/>
      <c r="O149" s="260"/>
      <c r="P149" s="260"/>
      <c r="Q149" s="260"/>
      <c r="R149" s="260"/>
      <c r="S149" s="260"/>
      <c r="T149" s="266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148</v>
      </c>
      <c r="AU149" s="19" t="s">
        <v>86</v>
      </c>
    </row>
    <row r="150" s="2" customFormat="1" ht="6.96" customHeight="1">
      <c r="A150" s="40"/>
      <c r="B150" s="61"/>
      <c r="C150" s="62"/>
      <c r="D150" s="62"/>
      <c r="E150" s="62"/>
      <c r="F150" s="62"/>
      <c r="G150" s="62"/>
      <c r="H150" s="62"/>
      <c r="I150" s="62"/>
      <c r="J150" s="62"/>
      <c r="K150" s="62"/>
      <c r="L150" s="46"/>
      <c r="M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</row>
  </sheetData>
  <sheetProtection sheet="1" autoFilter="0" formatColumns="0" formatRows="0" objects="1" scenarios="1" spinCount="100000" saltValue="+UdXqYMfbMi+RaxND8WB9fTpI7M9Kbk+0RSFl5lE03d6pkmk9N2P15kysazhA/uu+zT4AaxS9vfP4vPNrH3EKg==" hashValue="arD4m8RKYORjQAyPVk7fo6E+TS5q2+47Bb2pSJpqR7NrgQgNbgktTYXjPt51PCbwc3hfG/irFY7wgEeBeD9OMQ==" algorithmName="SHA-512" password="CC35"/>
  <autoFilter ref="C87:K149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5_01/113106061"/>
    <hyperlink ref="F95" r:id="rId2" display="https://podminky.urs.cz/item/CS_URS_2025_01/132354204"/>
    <hyperlink ref="F98" r:id="rId3" display="https://podminky.urs.cz/item/CS_URS_2025_01/151101101"/>
    <hyperlink ref="F101" r:id="rId4" display="https://podminky.urs.cz/item/CS_URS_2025_01/151101111"/>
    <hyperlink ref="F103" r:id="rId5" display="https://podminky.urs.cz/item/CS_URS_2025_01/174151101"/>
    <hyperlink ref="F109" r:id="rId6" display="https://podminky.urs.cz/item/CS_URS_2025_01/175151101"/>
    <hyperlink ref="F115" r:id="rId7" display="https://podminky.urs.cz/item/CS_URS_2025_01/359901211"/>
    <hyperlink ref="F119" r:id="rId8" display="https://podminky.urs.cz/item/CS_URS_2025_01/451572111"/>
    <hyperlink ref="F123" r:id="rId9" display="https://podminky.urs.cz/item/CS_URS_2025_01/564861011"/>
    <hyperlink ref="F126" r:id="rId10" display="https://podminky.urs.cz/item/CS_URS_2025_01/591211111"/>
    <hyperlink ref="F132" r:id="rId11" display="https://podminky.urs.cz/item/CS_URS_2025_01/871350320"/>
    <hyperlink ref="F139" r:id="rId12" display="https://podminky.urs.cz/item/CS_URS_2025_01/899102211"/>
    <hyperlink ref="F142" r:id="rId13" display="https://podminky.urs.cz/item/CS_URS_2025_01/979071021"/>
    <hyperlink ref="F146" r:id="rId14" display="https://podminky.urs.cz/item/CS_URS_2025_01/997013871"/>
    <hyperlink ref="F149" r:id="rId15" display="https://podminky.urs.cz/item/CS_URS_2025_01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86</v>
      </c>
    </row>
    <row r="4" s="1" customFormat="1" ht="24.96" customHeight="1">
      <c r="B4" s="22"/>
      <c r="D4" s="133" t="s">
        <v>100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OPRAVA KANALIZACE V AREÁLU ZOO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106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540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19. 5. 2025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27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28</v>
      </c>
      <c r="F15" s="40"/>
      <c r="G15" s="40"/>
      <c r="H15" s="40"/>
      <c r="I15" s="135" t="s">
        <v>29</v>
      </c>
      <c r="J15" s="139" t="s">
        <v>30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29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26</v>
      </c>
      <c r="J20" s="139" t="s">
        <v>34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35</v>
      </c>
      <c r="F21" s="40"/>
      <c r="G21" s="40"/>
      <c r="H21" s="40"/>
      <c r="I21" s="135" t="s">
        <v>29</v>
      </c>
      <c r="J21" s="139" t="s">
        <v>36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38</v>
      </c>
      <c r="E23" s="40"/>
      <c r="F23" s="40"/>
      <c r="G23" s="40"/>
      <c r="H23" s="40"/>
      <c r="I23" s="135" t="s">
        <v>26</v>
      </c>
      <c r="J23" s="139" t="s">
        <v>19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35" t="s">
        <v>29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40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42</v>
      </c>
      <c r="E30" s="40"/>
      <c r="F30" s="40"/>
      <c r="G30" s="40"/>
      <c r="H30" s="40"/>
      <c r="I30" s="40"/>
      <c r="J30" s="147">
        <f>ROUND(J84,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44</v>
      </c>
      <c r="G32" s="40"/>
      <c r="H32" s="40"/>
      <c r="I32" s="148" t="s">
        <v>43</v>
      </c>
      <c r="J32" s="148" t="s">
        <v>45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46</v>
      </c>
      <c r="E33" s="135" t="s">
        <v>47</v>
      </c>
      <c r="F33" s="150">
        <f>ROUND((SUM(BE84:BE123)),  2)</f>
        <v>0</v>
      </c>
      <c r="G33" s="40"/>
      <c r="H33" s="40"/>
      <c r="I33" s="151">
        <v>0.20999999999999999</v>
      </c>
      <c r="J33" s="150">
        <f>ROUND(((SUM(BE84:BE123))*I33),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48</v>
      </c>
      <c r="F34" s="150">
        <f>ROUND((SUM(BF84:BF123)),  2)</f>
        <v>0</v>
      </c>
      <c r="G34" s="40"/>
      <c r="H34" s="40"/>
      <c r="I34" s="151">
        <v>0.12</v>
      </c>
      <c r="J34" s="150">
        <f>ROUND(((SUM(BF84:BF123))*I34),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49</v>
      </c>
      <c r="F35" s="150">
        <f>ROUND((SUM(BG84:BG123)),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50</v>
      </c>
      <c r="F36" s="150">
        <f>ROUND((SUM(BH84:BH123)),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51</v>
      </c>
      <c r="F37" s="150">
        <f>ROUND((SUM(BI84:BI123)),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108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OPRAVA KANALIZACE V AREÁLU ZOO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106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19. 5. 2025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Statutární město Jihlava</v>
      </c>
      <c r="G54" s="42"/>
      <c r="H54" s="42"/>
      <c r="I54" s="34" t="s">
        <v>33</v>
      </c>
      <c r="J54" s="38" t="str">
        <f>E21</f>
        <v>PROfi Jihlava spol. s r.o.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Zbytovská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109</v>
      </c>
      <c r="D57" s="165"/>
      <c r="E57" s="165"/>
      <c r="F57" s="165"/>
      <c r="G57" s="165"/>
      <c r="H57" s="165"/>
      <c r="I57" s="165"/>
      <c r="J57" s="166" t="s">
        <v>110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74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111</v>
      </c>
    </row>
    <row r="60" s="9" customFormat="1" ht="24.96" customHeight="1">
      <c r="A60" s="9"/>
      <c r="B60" s="168"/>
      <c r="C60" s="169"/>
      <c r="D60" s="170" t="s">
        <v>541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542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543</v>
      </c>
      <c r="E62" s="177"/>
      <c r="F62" s="177"/>
      <c r="G62" s="177"/>
      <c r="H62" s="177"/>
      <c r="I62" s="177"/>
      <c r="J62" s="178">
        <f>J99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544</v>
      </c>
      <c r="E63" s="177"/>
      <c r="F63" s="177"/>
      <c r="G63" s="177"/>
      <c r="H63" s="177"/>
      <c r="I63" s="177"/>
      <c r="J63" s="178">
        <f>J109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545</v>
      </c>
      <c r="E64" s="177"/>
      <c r="F64" s="177"/>
      <c r="G64" s="177"/>
      <c r="H64" s="177"/>
      <c r="I64" s="177"/>
      <c r="J64" s="178">
        <f>J118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124</v>
      </c>
      <c r="D71" s="42"/>
      <c r="E71" s="42"/>
      <c r="F71" s="42"/>
      <c r="G71" s="42"/>
      <c r="H71" s="42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3" t="str">
        <f>E7</f>
        <v>OPRAVA KANALIZACE V AREÁLU ZOO</v>
      </c>
      <c r="F74" s="34"/>
      <c r="G74" s="34"/>
      <c r="H74" s="34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106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VRN - VEDLEJŠÍ ROZPOČTOVÉ NÁKLADY</v>
      </c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19. 5. 2025</v>
      </c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5.65" customHeight="1">
      <c r="A80" s="40"/>
      <c r="B80" s="41"/>
      <c r="C80" s="34" t="s">
        <v>25</v>
      </c>
      <c r="D80" s="42"/>
      <c r="E80" s="42"/>
      <c r="F80" s="29" t="str">
        <f>E15</f>
        <v>Statutární město Jihlava</v>
      </c>
      <c r="G80" s="42"/>
      <c r="H80" s="42"/>
      <c r="I80" s="34" t="s">
        <v>33</v>
      </c>
      <c r="J80" s="38" t="str">
        <f>E21</f>
        <v>PROfi Jihlava spol. s r.o.</v>
      </c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31</v>
      </c>
      <c r="D81" s="42"/>
      <c r="E81" s="42"/>
      <c r="F81" s="29" t="str">
        <f>IF(E18="","",E18)</f>
        <v>Vyplň údaj</v>
      </c>
      <c r="G81" s="42"/>
      <c r="H81" s="42"/>
      <c r="I81" s="34" t="s">
        <v>38</v>
      </c>
      <c r="J81" s="38" t="str">
        <f>E24</f>
        <v>Zbytovská</v>
      </c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80"/>
      <c r="B83" s="181"/>
      <c r="C83" s="182" t="s">
        <v>125</v>
      </c>
      <c r="D83" s="183" t="s">
        <v>61</v>
      </c>
      <c r="E83" s="183" t="s">
        <v>57</v>
      </c>
      <c r="F83" s="183" t="s">
        <v>58</v>
      </c>
      <c r="G83" s="183" t="s">
        <v>126</v>
      </c>
      <c r="H83" s="183" t="s">
        <v>127</v>
      </c>
      <c r="I83" s="183" t="s">
        <v>128</v>
      </c>
      <c r="J83" s="183" t="s">
        <v>110</v>
      </c>
      <c r="K83" s="184" t="s">
        <v>129</v>
      </c>
      <c r="L83" s="185"/>
      <c r="M83" s="94" t="s">
        <v>19</v>
      </c>
      <c r="N83" s="95" t="s">
        <v>46</v>
      </c>
      <c r="O83" s="95" t="s">
        <v>130</v>
      </c>
      <c r="P83" s="95" t="s">
        <v>131</v>
      </c>
      <c r="Q83" s="95" t="s">
        <v>132</v>
      </c>
      <c r="R83" s="95" t="s">
        <v>133</v>
      </c>
      <c r="S83" s="95" t="s">
        <v>134</v>
      </c>
      <c r="T83" s="96" t="s">
        <v>135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0"/>
      <c r="B84" s="41"/>
      <c r="C84" s="101" t="s">
        <v>136</v>
      </c>
      <c r="D84" s="42"/>
      <c r="E84" s="42"/>
      <c r="F84" s="42"/>
      <c r="G84" s="42"/>
      <c r="H84" s="42"/>
      <c r="I84" s="42"/>
      <c r="J84" s="186">
        <f>BK84</f>
        <v>0</v>
      </c>
      <c r="K84" s="42"/>
      <c r="L84" s="46"/>
      <c r="M84" s="97"/>
      <c r="N84" s="187"/>
      <c r="O84" s="98"/>
      <c r="P84" s="188">
        <f>P85</f>
        <v>0</v>
      </c>
      <c r="Q84" s="98"/>
      <c r="R84" s="188">
        <f>R85</f>
        <v>0</v>
      </c>
      <c r="S84" s="98"/>
      <c r="T84" s="189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75</v>
      </c>
      <c r="AU84" s="19" t="s">
        <v>111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75</v>
      </c>
      <c r="E85" s="194" t="s">
        <v>90</v>
      </c>
      <c r="F85" s="194" t="s">
        <v>546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P86+P99+P109+P118</f>
        <v>0</v>
      </c>
      <c r="Q85" s="199"/>
      <c r="R85" s="200">
        <f>R86+R99+R109+R118</f>
        <v>0</v>
      </c>
      <c r="S85" s="199"/>
      <c r="T85" s="201">
        <f>T86+T99+T109+T118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173</v>
      </c>
      <c r="AT85" s="203" t="s">
        <v>75</v>
      </c>
      <c r="AU85" s="203" t="s">
        <v>76</v>
      </c>
      <c r="AY85" s="202" t="s">
        <v>139</v>
      </c>
      <c r="BK85" s="204">
        <f>BK86+BK99+BK109+BK118</f>
        <v>0</v>
      </c>
    </row>
    <row r="86" s="12" customFormat="1" ht="22.8" customHeight="1">
      <c r="A86" s="12"/>
      <c r="B86" s="191"/>
      <c r="C86" s="192"/>
      <c r="D86" s="193" t="s">
        <v>75</v>
      </c>
      <c r="E86" s="205" t="s">
        <v>547</v>
      </c>
      <c r="F86" s="205" t="s">
        <v>548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SUM(P87:P98)</f>
        <v>0</v>
      </c>
      <c r="Q86" s="199"/>
      <c r="R86" s="200">
        <f>SUM(R87:R98)</f>
        <v>0</v>
      </c>
      <c r="S86" s="199"/>
      <c r="T86" s="201">
        <f>SUM(T87:T98)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173</v>
      </c>
      <c r="AT86" s="203" t="s">
        <v>75</v>
      </c>
      <c r="AU86" s="203" t="s">
        <v>84</v>
      </c>
      <c r="AY86" s="202" t="s">
        <v>139</v>
      </c>
      <c r="BK86" s="204">
        <f>SUM(BK87:BK98)</f>
        <v>0</v>
      </c>
    </row>
    <row r="87" s="2" customFormat="1" ht="16.5" customHeight="1">
      <c r="A87" s="40"/>
      <c r="B87" s="41"/>
      <c r="C87" s="207" t="s">
        <v>84</v>
      </c>
      <c r="D87" s="207" t="s">
        <v>141</v>
      </c>
      <c r="E87" s="208" t="s">
        <v>549</v>
      </c>
      <c r="F87" s="209" t="s">
        <v>550</v>
      </c>
      <c r="G87" s="210" t="s">
        <v>260</v>
      </c>
      <c r="H87" s="211">
        <v>1</v>
      </c>
      <c r="I87" s="212"/>
      <c r="J87" s="213">
        <f>ROUND(I87*H87,2)</f>
        <v>0</v>
      </c>
      <c r="K87" s="209" t="s">
        <v>145</v>
      </c>
      <c r="L87" s="46"/>
      <c r="M87" s="214" t="s">
        <v>19</v>
      </c>
      <c r="N87" s="215" t="s">
        <v>47</v>
      </c>
      <c r="O87" s="86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8" t="s">
        <v>551</v>
      </c>
      <c r="AT87" s="218" t="s">
        <v>141</v>
      </c>
      <c r="AU87" s="218" t="s">
        <v>86</v>
      </c>
      <c r="AY87" s="19" t="s">
        <v>139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19" t="s">
        <v>84</v>
      </c>
      <c r="BK87" s="219">
        <f>ROUND(I87*H87,2)</f>
        <v>0</v>
      </c>
      <c r="BL87" s="19" t="s">
        <v>551</v>
      </c>
      <c r="BM87" s="218" t="s">
        <v>552</v>
      </c>
    </row>
    <row r="88" s="2" customFormat="1">
      <c r="A88" s="40"/>
      <c r="B88" s="41"/>
      <c r="C88" s="42"/>
      <c r="D88" s="220" t="s">
        <v>148</v>
      </c>
      <c r="E88" s="42"/>
      <c r="F88" s="221" t="s">
        <v>553</v>
      </c>
      <c r="G88" s="42"/>
      <c r="H88" s="42"/>
      <c r="I88" s="222"/>
      <c r="J88" s="42"/>
      <c r="K88" s="42"/>
      <c r="L88" s="46"/>
      <c r="M88" s="223"/>
      <c r="N88" s="224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148</v>
      </c>
      <c r="AU88" s="19" t="s">
        <v>86</v>
      </c>
    </row>
    <row r="89" s="2" customFormat="1">
      <c r="A89" s="40"/>
      <c r="B89" s="41"/>
      <c r="C89" s="42"/>
      <c r="D89" s="227" t="s">
        <v>507</v>
      </c>
      <c r="E89" s="42"/>
      <c r="F89" s="263" t="s">
        <v>554</v>
      </c>
      <c r="G89" s="42"/>
      <c r="H89" s="42"/>
      <c r="I89" s="222"/>
      <c r="J89" s="42"/>
      <c r="K89" s="42"/>
      <c r="L89" s="46"/>
      <c r="M89" s="223"/>
      <c r="N89" s="224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507</v>
      </c>
      <c r="AU89" s="19" t="s">
        <v>86</v>
      </c>
    </row>
    <row r="90" s="2" customFormat="1" ht="16.5" customHeight="1">
      <c r="A90" s="40"/>
      <c r="B90" s="41"/>
      <c r="C90" s="207" t="s">
        <v>86</v>
      </c>
      <c r="D90" s="207" t="s">
        <v>141</v>
      </c>
      <c r="E90" s="208" t="s">
        <v>555</v>
      </c>
      <c r="F90" s="209" t="s">
        <v>556</v>
      </c>
      <c r="G90" s="210" t="s">
        <v>557</v>
      </c>
      <c r="H90" s="211">
        <v>1</v>
      </c>
      <c r="I90" s="212"/>
      <c r="J90" s="213">
        <f>ROUND(I90*H90,2)</f>
        <v>0</v>
      </c>
      <c r="K90" s="209" t="s">
        <v>145</v>
      </c>
      <c r="L90" s="46"/>
      <c r="M90" s="214" t="s">
        <v>19</v>
      </c>
      <c r="N90" s="215" t="s">
        <v>47</v>
      </c>
      <c r="O90" s="86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8" t="s">
        <v>551</v>
      </c>
      <c r="AT90" s="218" t="s">
        <v>141</v>
      </c>
      <c r="AU90" s="218" t="s">
        <v>86</v>
      </c>
      <c r="AY90" s="19" t="s">
        <v>139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9" t="s">
        <v>84</v>
      </c>
      <c r="BK90" s="219">
        <f>ROUND(I90*H90,2)</f>
        <v>0</v>
      </c>
      <c r="BL90" s="19" t="s">
        <v>551</v>
      </c>
      <c r="BM90" s="218" t="s">
        <v>558</v>
      </c>
    </row>
    <row r="91" s="2" customFormat="1">
      <c r="A91" s="40"/>
      <c r="B91" s="41"/>
      <c r="C91" s="42"/>
      <c r="D91" s="220" t="s">
        <v>148</v>
      </c>
      <c r="E91" s="42"/>
      <c r="F91" s="221" t="s">
        <v>559</v>
      </c>
      <c r="G91" s="42"/>
      <c r="H91" s="42"/>
      <c r="I91" s="222"/>
      <c r="J91" s="42"/>
      <c r="K91" s="42"/>
      <c r="L91" s="46"/>
      <c r="M91" s="223"/>
      <c r="N91" s="224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148</v>
      </c>
      <c r="AU91" s="19" t="s">
        <v>86</v>
      </c>
    </row>
    <row r="92" s="2" customFormat="1">
      <c r="A92" s="40"/>
      <c r="B92" s="41"/>
      <c r="C92" s="42"/>
      <c r="D92" s="227" t="s">
        <v>507</v>
      </c>
      <c r="E92" s="42"/>
      <c r="F92" s="263" t="s">
        <v>560</v>
      </c>
      <c r="G92" s="42"/>
      <c r="H92" s="42"/>
      <c r="I92" s="222"/>
      <c r="J92" s="42"/>
      <c r="K92" s="42"/>
      <c r="L92" s="46"/>
      <c r="M92" s="223"/>
      <c r="N92" s="224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507</v>
      </c>
      <c r="AU92" s="19" t="s">
        <v>86</v>
      </c>
    </row>
    <row r="93" s="2" customFormat="1" ht="16.5" customHeight="1">
      <c r="A93" s="40"/>
      <c r="B93" s="41"/>
      <c r="C93" s="207" t="s">
        <v>97</v>
      </c>
      <c r="D93" s="207" t="s">
        <v>141</v>
      </c>
      <c r="E93" s="208" t="s">
        <v>561</v>
      </c>
      <c r="F93" s="209" t="s">
        <v>562</v>
      </c>
      <c r="G93" s="210" t="s">
        <v>260</v>
      </c>
      <c r="H93" s="211">
        <v>1</v>
      </c>
      <c r="I93" s="212"/>
      <c r="J93" s="213">
        <f>ROUND(I93*H93,2)</f>
        <v>0</v>
      </c>
      <c r="K93" s="209" t="s">
        <v>145</v>
      </c>
      <c r="L93" s="46"/>
      <c r="M93" s="214" t="s">
        <v>19</v>
      </c>
      <c r="N93" s="215" t="s">
        <v>47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551</v>
      </c>
      <c r="AT93" s="218" t="s">
        <v>141</v>
      </c>
      <c r="AU93" s="218" t="s">
        <v>86</v>
      </c>
      <c r="AY93" s="19" t="s">
        <v>139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84</v>
      </c>
      <c r="BK93" s="219">
        <f>ROUND(I93*H93,2)</f>
        <v>0</v>
      </c>
      <c r="BL93" s="19" t="s">
        <v>551</v>
      </c>
      <c r="BM93" s="218" t="s">
        <v>563</v>
      </c>
    </row>
    <row r="94" s="2" customFormat="1">
      <c r="A94" s="40"/>
      <c r="B94" s="41"/>
      <c r="C94" s="42"/>
      <c r="D94" s="220" t="s">
        <v>148</v>
      </c>
      <c r="E94" s="42"/>
      <c r="F94" s="221" t="s">
        <v>564</v>
      </c>
      <c r="G94" s="42"/>
      <c r="H94" s="42"/>
      <c r="I94" s="222"/>
      <c r="J94" s="42"/>
      <c r="K94" s="42"/>
      <c r="L94" s="46"/>
      <c r="M94" s="223"/>
      <c r="N94" s="224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148</v>
      </c>
      <c r="AU94" s="19" t="s">
        <v>86</v>
      </c>
    </row>
    <row r="95" s="2" customFormat="1">
      <c r="A95" s="40"/>
      <c r="B95" s="41"/>
      <c r="C95" s="42"/>
      <c r="D95" s="227" t="s">
        <v>507</v>
      </c>
      <c r="E95" s="42"/>
      <c r="F95" s="263" t="s">
        <v>565</v>
      </c>
      <c r="G95" s="42"/>
      <c r="H95" s="42"/>
      <c r="I95" s="222"/>
      <c r="J95" s="42"/>
      <c r="K95" s="42"/>
      <c r="L95" s="46"/>
      <c r="M95" s="223"/>
      <c r="N95" s="224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507</v>
      </c>
      <c r="AU95" s="19" t="s">
        <v>86</v>
      </c>
    </row>
    <row r="96" s="2" customFormat="1" ht="16.5" customHeight="1">
      <c r="A96" s="40"/>
      <c r="B96" s="41"/>
      <c r="C96" s="207" t="s">
        <v>146</v>
      </c>
      <c r="D96" s="207" t="s">
        <v>141</v>
      </c>
      <c r="E96" s="208" t="s">
        <v>566</v>
      </c>
      <c r="F96" s="209" t="s">
        <v>567</v>
      </c>
      <c r="G96" s="210" t="s">
        <v>260</v>
      </c>
      <c r="H96" s="211">
        <v>1</v>
      </c>
      <c r="I96" s="212"/>
      <c r="J96" s="213">
        <f>ROUND(I96*H96,2)</f>
        <v>0</v>
      </c>
      <c r="K96" s="209" t="s">
        <v>145</v>
      </c>
      <c r="L96" s="46"/>
      <c r="M96" s="214" t="s">
        <v>19</v>
      </c>
      <c r="N96" s="215" t="s">
        <v>47</v>
      </c>
      <c r="O96" s="86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551</v>
      </c>
      <c r="AT96" s="218" t="s">
        <v>141</v>
      </c>
      <c r="AU96" s="218" t="s">
        <v>86</v>
      </c>
      <c r="AY96" s="19" t="s">
        <v>139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84</v>
      </c>
      <c r="BK96" s="219">
        <f>ROUND(I96*H96,2)</f>
        <v>0</v>
      </c>
      <c r="BL96" s="19" t="s">
        <v>551</v>
      </c>
      <c r="BM96" s="218" t="s">
        <v>568</v>
      </c>
    </row>
    <row r="97" s="2" customFormat="1">
      <c r="A97" s="40"/>
      <c r="B97" s="41"/>
      <c r="C97" s="42"/>
      <c r="D97" s="220" t="s">
        <v>148</v>
      </c>
      <c r="E97" s="42"/>
      <c r="F97" s="221" t="s">
        <v>569</v>
      </c>
      <c r="G97" s="42"/>
      <c r="H97" s="42"/>
      <c r="I97" s="222"/>
      <c r="J97" s="42"/>
      <c r="K97" s="42"/>
      <c r="L97" s="46"/>
      <c r="M97" s="223"/>
      <c r="N97" s="224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148</v>
      </c>
      <c r="AU97" s="19" t="s">
        <v>86</v>
      </c>
    </row>
    <row r="98" s="2" customFormat="1">
      <c r="A98" s="40"/>
      <c r="B98" s="41"/>
      <c r="C98" s="42"/>
      <c r="D98" s="227" t="s">
        <v>507</v>
      </c>
      <c r="E98" s="42"/>
      <c r="F98" s="263" t="s">
        <v>570</v>
      </c>
      <c r="G98" s="42"/>
      <c r="H98" s="42"/>
      <c r="I98" s="222"/>
      <c r="J98" s="42"/>
      <c r="K98" s="42"/>
      <c r="L98" s="46"/>
      <c r="M98" s="223"/>
      <c r="N98" s="224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507</v>
      </c>
      <c r="AU98" s="19" t="s">
        <v>86</v>
      </c>
    </row>
    <row r="99" s="12" customFormat="1" ht="22.8" customHeight="1">
      <c r="A99" s="12"/>
      <c r="B99" s="191"/>
      <c r="C99" s="192"/>
      <c r="D99" s="193" t="s">
        <v>75</v>
      </c>
      <c r="E99" s="205" t="s">
        <v>571</v>
      </c>
      <c r="F99" s="205" t="s">
        <v>572</v>
      </c>
      <c r="G99" s="192"/>
      <c r="H99" s="192"/>
      <c r="I99" s="195"/>
      <c r="J99" s="206">
        <f>BK99</f>
        <v>0</v>
      </c>
      <c r="K99" s="192"/>
      <c r="L99" s="197"/>
      <c r="M99" s="198"/>
      <c r="N99" s="199"/>
      <c r="O99" s="199"/>
      <c r="P99" s="200">
        <f>SUM(P100:P108)</f>
        <v>0</v>
      </c>
      <c r="Q99" s="199"/>
      <c r="R99" s="200">
        <f>SUM(R100:R108)</f>
        <v>0</v>
      </c>
      <c r="S99" s="199"/>
      <c r="T99" s="201">
        <f>SUM(T100:T108)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2" t="s">
        <v>173</v>
      </c>
      <c r="AT99" s="203" t="s">
        <v>75</v>
      </c>
      <c r="AU99" s="203" t="s">
        <v>84</v>
      </c>
      <c r="AY99" s="202" t="s">
        <v>139</v>
      </c>
      <c r="BK99" s="204">
        <f>SUM(BK100:BK108)</f>
        <v>0</v>
      </c>
    </row>
    <row r="100" s="2" customFormat="1" ht="16.5" customHeight="1">
      <c r="A100" s="40"/>
      <c r="B100" s="41"/>
      <c r="C100" s="207" t="s">
        <v>173</v>
      </c>
      <c r="D100" s="207" t="s">
        <v>141</v>
      </c>
      <c r="E100" s="208" t="s">
        <v>573</v>
      </c>
      <c r="F100" s="209" t="s">
        <v>574</v>
      </c>
      <c r="G100" s="210" t="s">
        <v>260</v>
      </c>
      <c r="H100" s="211">
        <v>1</v>
      </c>
      <c r="I100" s="212"/>
      <c r="J100" s="213">
        <f>ROUND(I100*H100,2)</f>
        <v>0</v>
      </c>
      <c r="K100" s="209" t="s">
        <v>145</v>
      </c>
      <c r="L100" s="46"/>
      <c r="M100" s="214" t="s">
        <v>19</v>
      </c>
      <c r="N100" s="215" t="s">
        <v>47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551</v>
      </c>
      <c r="AT100" s="218" t="s">
        <v>141</v>
      </c>
      <c r="AU100" s="218" t="s">
        <v>86</v>
      </c>
      <c r="AY100" s="19" t="s">
        <v>139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84</v>
      </c>
      <c r="BK100" s="219">
        <f>ROUND(I100*H100,2)</f>
        <v>0</v>
      </c>
      <c r="BL100" s="19" t="s">
        <v>551</v>
      </c>
      <c r="BM100" s="218" t="s">
        <v>575</v>
      </c>
    </row>
    <row r="101" s="2" customFormat="1">
      <c r="A101" s="40"/>
      <c r="B101" s="41"/>
      <c r="C101" s="42"/>
      <c r="D101" s="220" t="s">
        <v>148</v>
      </c>
      <c r="E101" s="42"/>
      <c r="F101" s="221" t="s">
        <v>576</v>
      </c>
      <c r="G101" s="42"/>
      <c r="H101" s="42"/>
      <c r="I101" s="222"/>
      <c r="J101" s="42"/>
      <c r="K101" s="42"/>
      <c r="L101" s="46"/>
      <c r="M101" s="223"/>
      <c r="N101" s="224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148</v>
      </c>
      <c r="AU101" s="19" t="s">
        <v>86</v>
      </c>
    </row>
    <row r="102" s="2" customFormat="1">
      <c r="A102" s="40"/>
      <c r="B102" s="41"/>
      <c r="C102" s="42"/>
      <c r="D102" s="227" t="s">
        <v>507</v>
      </c>
      <c r="E102" s="42"/>
      <c r="F102" s="263" t="s">
        <v>577</v>
      </c>
      <c r="G102" s="42"/>
      <c r="H102" s="42"/>
      <c r="I102" s="222"/>
      <c r="J102" s="42"/>
      <c r="K102" s="42"/>
      <c r="L102" s="46"/>
      <c r="M102" s="223"/>
      <c r="N102" s="224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507</v>
      </c>
      <c r="AU102" s="19" t="s">
        <v>86</v>
      </c>
    </row>
    <row r="103" s="2" customFormat="1" ht="16.5" customHeight="1">
      <c r="A103" s="40"/>
      <c r="B103" s="41"/>
      <c r="C103" s="207" t="s">
        <v>182</v>
      </c>
      <c r="D103" s="207" t="s">
        <v>141</v>
      </c>
      <c r="E103" s="208" t="s">
        <v>578</v>
      </c>
      <c r="F103" s="209" t="s">
        <v>579</v>
      </c>
      <c r="G103" s="210" t="s">
        <v>260</v>
      </c>
      <c r="H103" s="211">
        <v>1</v>
      </c>
      <c r="I103" s="212"/>
      <c r="J103" s="213">
        <f>ROUND(I103*H103,2)</f>
        <v>0</v>
      </c>
      <c r="K103" s="209" t="s">
        <v>145</v>
      </c>
      <c r="L103" s="46"/>
      <c r="M103" s="214" t="s">
        <v>19</v>
      </c>
      <c r="N103" s="215" t="s">
        <v>47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551</v>
      </c>
      <c r="AT103" s="218" t="s">
        <v>141</v>
      </c>
      <c r="AU103" s="218" t="s">
        <v>86</v>
      </c>
      <c r="AY103" s="19" t="s">
        <v>139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84</v>
      </c>
      <c r="BK103" s="219">
        <f>ROUND(I103*H103,2)</f>
        <v>0</v>
      </c>
      <c r="BL103" s="19" t="s">
        <v>551</v>
      </c>
      <c r="BM103" s="218" t="s">
        <v>580</v>
      </c>
    </row>
    <row r="104" s="2" customFormat="1">
      <c r="A104" s="40"/>
      <c r="B104" s="41"/>
      <c r="C104" s="42"/>
      <c r="D104" s="220" t="s">
        <v>148</v>
      </c>
      <c r="E104" s="42"/>
      <c r="F104" s="221" t="s">
        <v>581</v>
      </c>
      <c r="G104" s="42"/>
      <c r="H104" s="42"/>
      <c r="I104" s="222"/>
      <c r="J104" s="42"/>
      <c r="K104" s="42"/>
      <c r="L104" s="46"/>
      <c r="M104" s="223"/>
      <c r="N104" s="224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148</v>
      </c>
      <c r="AU104" s="19" t="s">
        <v>86</v>
      </c>
    </row>
    <row r="105" s="2" customFormat="1">
      <c r="A105" s="40"/>
      <c r="B105" s="41"/>
      <c r="C105" s="42"/>
      <c r="D105" s="227" t="s">
        <v>507</v>
      </c>
      <c r="E105" s="42"/>
      <c r="F105" s="263" t="s">
        <v>582</v>
      </c>
      <c r="G105" s="42"/>
      <c r="H105" s="42"/>
      <c r="I105" s="222"/>
      <c r="J105" s="42"/>
      <c r="K105" s="42"/>
      <c r="L105" s="46"/>
      <c r="M105" s="223"/>
      <c r="N105" s="224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507</v>
      </c>
      <c r="AU105" s="19" t="s">
        <v>86</v>
      </c>
    </row>
    <row r="106" s="2" customFormat="1" ht="16.5" customHeight="1">
      <c r="A106" s="40"/>
      <c r="B106" s="41"/>
      <c r="C106" s="207" t="s">
        <v>187</v>
      </c>
      <c r="D106" s="207" t="s">
        <v>141</v>
      </c>
      <c r="E106" s="208" t="s">
        <v>583</v>
      </c>
      <c r="F106" s="209" t="s">
        <v>584</v>
      </c>
      <c r="G106" s="210" t="s">
        <v>260</v>
      </c>
      <c r="H106" s="211">
        <v>1</v>
      </c>
      <c r="I106" s="212"/>
      <c r="J106" s="213">
        <f>ROUND(I106*H106,2)</f>
        <v>0</v>
      </c>
      <c r="K106" s="209" t="s">
        <v>145</v>
      </c>
      <c r="L106" s="46"/>
      <c r="M106" s="214" t="s">
        <v>19</v>
      </c>
      <c r="N106" s="215" t="s">
        <v>47</v>
      </c>
      <c r="O106" s="86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551</v>
      </c>
      <c r="AT106" s="218" t="s">
        <v>141</v>
      </c>
      <c r="AU106" s="218" t="s">
        <v>86</v>
      </c>
      <c r="AY106" s="19" t="s">
        <v>139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84</v>
      </c>
      <c r="BK106" s="219">
        <f>ROUND(I106*H106,2)</f>
        <v>0</v>
      </c>
      <c r="BL106" s="19" t="s">
        <v>551</v>
      </c>
      <c r="BM106" s="218" t="s">
        <v>585</v>
      </c>
    </row>
    <row r="107" s="2" customFormat="1">
      <c r="A107" s="40"/>
      <c r="B107" s="41"/>
      <c r="C107" s="42"/>
      <c r="D107" s="220" t="s">
        <v>148</v>
      </c>
      <c r="E107" s="42"/>
      <c r="F107" s="221" t="s">
        <v>586</v>
      </c>
      <c r="G107" s="42"/>
      <c r="H107" s="42"/>
      <c r="I107" s="222"/>
      <c r="J107" s="42"/>
      <c r="K107" s="42"/>
      <c r="L107" s="46"/>
      <c r="M107" s="223"/>
      <c r="N107" s="224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148</v>
      </c>
      <c r="AU107" s="19" t="s">
        <v>86</v>
      </c>
    </row>
    <row r="108" s="2" customFormat="1">
      <c r="A108" s="40"/>
      <c r="B108" s="41"/>
      <c r="C108" s="42"/>
      <c r="D108" s="227" t="s">
        <v>507</v>
      </c>
      <c r="E108" s="42"/>
      <c r="F108" s="263" t="s">
        <v>587</v>
      </c>
      <c r="G108" s="42"/>
      <c r="H108" s="42"/>
      <c r="I108" s="222"/>
      <c r="J108" s="42"/>
      <c r="K108" s="42"/>
      <c r="L108" s="46"/>
      <c r="M108" s="223"/>
      <c r="N108" s="224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507</v>
      </c>
      <c r="AU108" s="19" t="s">
        <v>86</v>
      </c>
    </row>
    <row r="109" s="12" customFormat="1" ht="22.8" customHeight="1">
      <c r="A109" s="12"/>
      <c r="B109" s="191"/>
      <c r="C109" s="192"/>
      <c r="D109" s="193" t="s">
        <v>75</v>
      </c>
      <c r="E109" s="205" t="s">
        <v>588</v>
      </c>
      <c r="F109" s="205" t="s">
        <v>589</v>
      </c>
      <c r="G109" s="192"/>
      <c r="H109" s="192"/>
      <c r="I109" s="195"/>
      <c r="J109" s="206">
        <f>BK109</f>
        <v>0</v>
      </c>
      <c r="K109" s="192"/>
      <c r="L109" s="197"/>
      <c r="M109" s="198"/>
      <c r="N109" s="199"/>
      <c r="O109" s="199"/>
      <c r="P109" s="200">
        <f>SUM(P110:P117)</f>
        <v>0</v>
      </c>
      <c r="Q109" s="199"/>
      <c r="R109" s="200">
        <f>SUM(R110:R117)</f>
        <v>0</v>
      </c>
      <c r="S109" s="199"/>
      <c r="T109" s="201">
        <f>SUM(T110:T117)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2" t="s">
        <v>173</v>
      </c>
      <c r="AT109" s="203" t="s">
        <v>75</v>
      </c>
      <c r="AU109" s="203" t="s">
        <v>84</v>
      </c>
      <c r="AY109" s="202" t="s">
        <v>139</v>
      </c>
      <c r="BK109" s="204">
        <f>SUM(BK110:BK117)</f>
        <v>0</v>
      </c>
    </row>
    <row r="110" s="2" customFormat="1" ht="21.75" customHeight="1">
      <c r="A110" s="40"/>
      <c r="B110" s="41"/>
      <c r="C110" s="207" t="s">
        <v>194</v>
      </c>
      <c r="D110" s="207" t="s">
        <v>141</v>
      </c>
      <c r="E110" s="208" t="s">
        <v>590</v>
      </c>
      <c r="F110" s="209" t="s">
        <v>591</v>
      </c>
      <c r="G110" s="210" t="s">
        <v>260</v>
      </c>
      <c r="H110" s="211">
        <v>1</v>
      </c>
      <c r="I110" s="212"/>
      <c r="J110" s="213">
        <f>ROUND(I110*H110,2)</f>
        <v>0</v>
      </c>
      <c r="K110" s="209" t="s">
        <v>145</v>
      </c>
      <c r="L110" s="46"/>
      <c r="M110" s="214" t="s">
        <v>19</v>
      </c>
      <c r="N110" s="215" t="s">
        <v>47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551</v>
      </c>
      <c r="AT110" s="218" t="s">
        <v>141</v>
      </c>
      <c r="AU110" s="218" t="s">
        <v>86</v>
      </c>
      <c r="AY110" s="19" t="s">
        <v>139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84</v>
      </c>
      <c r="BK110" s="219">
        <f>ROUND(I110*H110,2)</f>
        <v>0</v>
      </c>
      <c r="BL110" s="19" t="s">
        <v>551</v>
      </c>
      <c r="BM110" s="218" t="s">
        <v>592</v>
      </c>
    </row>
    <row r="111" s="2" customFormat="1">
      <c r="A111" s="40"/>
      <c r="B111" s="41"/>
      <c r="C111" s="42"/>
      <c r="D111" s="220" t="s">
        <v>148</v>
      </c>
      <c r="E111" s="42"/>
      <c r="F111" s="221" t="s">
        <v>593</v>
      </c>
      <c r="G111" s="42"/>
      <c r="H111" s="42"/>
      <c r="I111" s="222"/>
      <c r="J111" s="42"/>
      <c r="K111" s="42"/>
      <c r="L111" s="46"/>
      <c r="M111" s="223"/>
      <c r="N111" s="224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148</v>
      </c>
      <c r="AU111" s="19" t="s">
        <v>86</v>
      </c>
    </row>
    <row r="112" s="2" customFormat="1">
      <c r="A112" s="40"/>
      <c r="B112" s="41"/>
      <c r="C112" s="42"/>
      <c r="D112" s="227" t="s">
        <v>507</v>
      </c>
      <c r="E112" s="42"/>
      <c r="F112" s="263" t="s">
        <v>594</v>
      </c>
      <c r="G112" s="42"/>
      <c r="H112" s="42"/>
      <c r="I112" s="222"/>
      <c r="J112" s="42"/>
      <c r="K112" s="42"/>
      <c r="L112" s="46"/>
      <c r="M112" s="223"/>
      <c r="N112" s="224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507</v>
      </c>
      <c r="AU112" s="19" t="s">
        <v>86</v>
      </c>
    </row>
    <row r="113" s="2" customFormat="1" ht="16.5" customHeight="1">
      <c r="A113" s="40"/>
      <c r="B113" s="41"/>
      <c r="C113" s="207" t="s">
        <v>203</v>
      </c>
      <c r="D113" s="207" t="s">
        <v>141</v>
      </c>
      <c r="E113" s="208" t="s">
        <v>595</v>
      </c>
      <c r="F113" s="209" t="s">
        <v>596</v>
      </c>
      <c r="G113" s="210" t="s">
        <v>260</v>
      </c>
      <c r="H113" s="211">
        <v>1</v>
      </c>
      <c r="I113" s="212"/>
      <c r="J113" s="213">
        <f>ROUND(I113*H113,2)</f>
        <v>0</v>
      </c>
      <c r="K113" s="209" t="s">
        <v>145</v>
      </c>
      <c r="L113" s="46"/>
      <c r="M113" s="214" t="s">
        <v>19</v>
      </c>
      <c r="N113" s="215" t="s">
        <v>47</v>
      </c>
      <c r="O113" s="86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551</v>
      </c>
      <c r="AT113" s="218" t="s">
        <v>141</v>
      </c>
      <c r="AU113" s="218" t="s">
        <v>86</v>
      </c>
      <c r="AY113" s="19" t="s">
        <v>139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84</v>
      </c>
      <c r="BK113" s="219">
        <f>ROUND(I113*H113,2)</f>
        <v>0</v>
      </c>
      <c r="BL113" s="19" t="s">
        <v>551</v>
      </c>
      <c r="BM113" s="218" t="s">
        <v>597</v>
      </c>
    </row>
    <row r="114" s="2" customFormat="1">
      <c r="A114" s="40"/>
      <c r="B114" s="41"/>
      <c r="C114" s="42"/>
      <c r="D114" s="220" t="s">
        <v>148</v>
      </c>
      <c r="E114" s="42"/>
      <c r="F114" s="221" t="s">
        <v>598</v>
      </c>
      <c r="G114" s="42"/>
      <c r="H114" s="42"/>
      <c r="I114" s="222"/>
      <c r="J114" s="42"/>
      <c r="K114" s="42"/>
      <c r="L114" s="46"/>
      <c r="M114" s="223"/>
      <c r="N114" s="224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148</v>
      </c>
      <c r="AU114" s="19" t="s">
        <v>86</v>
      </c>
    </row>
    <row r="115" s="13" customFormat="1">
      <c r="A115" s="13"/>
      <c r="B115" s="225"/>
      <c r="C115" s="226"/>
      <c r="D115" s="227" t="s">
        <v>155</v>
      </c>
      <c r="E115" s="228" t="s">
        <v>19</v>
      </c>
      <c r="F115" s="229" t="s">
        <v>599</v>
      </c>
      <c r="G115" s="226"/>
      <c r="H115" s="230">
        <v>1</v>
      </c>
      <c r="I115" s="231"/>
      <c r="J115" s="226"/>
      <c r="K115" s="226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155</v>
      </c>
      <c r="AU115" s="236" t="s">
        <v>86</v>
      </c>
      <c r="AV115" s="13" t="s">
        <v>86</v>
      </c>
      <c r="AW115" s="13" t="s">
        <v>37</v>
      </c>
      <c r="AX115" s="13" t="s">
        <v>84</v>
      </c>
      <c r="AY115" s="236" t="s">
        <v>139</v>
      </c>
    </row>
    <row r="116" s="2" customFormat="1" ht="16.5" customHeight="1">
      <c r="A116" s="40"/>
      <c r="B116" s="41"/>
      <c r="C116" s="207" t="s">
        <v>212</v>
      </c>
      <c r="D116" s="207" t="s">
        <v>141</v>
      </c>
      <c r="E116" s="208" t="s">
        <v>600</v>
      </c>
      <c r="F116" s="209" t="s">
        <v>601</v>
      </c>
      <c r="G116" s="210" t="s">
        <v>260</v>
      </c>
      <c r="H116" s="211">
        <v>1</v>
      </c>
      <c r="I116" s="212"/>
      <c r="J116" s="213">
        <f>ROUND(I116*H116,2)</f>
        <v>0</v>
      </c>
      <c r="K116" s="209" t="s">
        <v>145</v>
      </c>
      <c r="L116" s="46"/>
      <c r="M116" s="214" t="s">
        <v>19</v>
      </c>
      <c r="N116" s="215" t="s">
        <v>47</v>
      </c>
      <c r="O116" s="86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551</v>
      </c>
      <c r="AT116" s="218" t="s">
        <v>141</v>
      </c>
      <c r="AU116" s="218" t="s">
        <v>86</v>
      </c>
      <c r="AY116" s="19" t="s">
        <v>139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84</v>
      </c>
      <c r="BK116" s="219">
        <f>ROUND(I116*H116,2)</f>
        <v>0</v>
      </c>
      <c r="BL116" s="19" t="s">
        <v>551</v>
      </c>
      <c r="BM116" s="218" t="s">
        <v>602</v>
      </c>
    </row>
    <row r="117" s="2" customFormat="1">
      <c r="A117" s="40"/>
      <c r="B117" s="41"/>
      <c r="C117" s="42"/>
      <c r="D117" s="220" t="s">
        <v>148</v>
      </c>
      <c r="E117" s="42"/>
      <c r="F117" s="221" t="s">
        <v>603</v>
      </c>
      <c r="G117" s="42"/>
      <c r="H117" s="42"/>
      <c r="I117" s="222"/>
      <c r="J117" s="42"/>
      <c r="K117" s="42"/>
      <c r="L117" s="46"/>
      <c r="M117" s="223"/>
      <c r="N117" s="224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148</v>
      </c>
      <c r="AU117" s="19" t="s">
        <v>86</v>
      </c>
    </row>
    <row r="118" s="12" customFormat="1" ht="22.8" customHeight="1">
      <c r="A118" s="12"/>
      <c r="B118" s="191"/>
      <c r="C118" s="192"/>
      <c r="D118" s="193" t="s">
        <v>75</v>
      </c>
      <c r="E118" s="205" t="s">
        <v>604</v>
      </c>
      <c r="F118" s="205" t="s">
        <v>605</v>
      </c>
      <c r="G118" s="192"/>
      <c r="H118" s="192"/>
      <c r="I118" s="195"/>
      <c r="J118" s="206">
        <f>BK118</f>
        <v>0</v>
      </c>
      <c r="K118" s="192"/>
      <c r="L118" s="197"/>
      <c r="M118" s="198"/>
      <c r="N118" s="199"/>
      <c r="O118" s="199"/>
      <c r="P118" s="200">
        <f>SUM(P119:P123)</f>
        <v>0</v>
      </c>
      <c r="Q118" s="199"/>
      <c r="R118" s="200">
        <f>SUM(R119:R123)</f>
        <v>0</v>
      </c>
      <c r="S118" s="199"/>
      <c r="T118" s="201">
        <f>SUM(T119:T123)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2" t="s">
        <v>173</v>
      </c>
      <c r="AT118" s="203" t="s">
        <v>75</v>
      </c>
      <c r="AU118" s="203" t="s">
        <v>84</v>
      </c>
      <c r="AY118" s="202" t="s">
        <v>139</v>
      </c>
      <c r="BK118" s="204">
        <f>SUM(BK119:BK123)</f>
        <v>0</v>
      </c>
    </row>
    <row r="119" s="2" customFormat="1" ht="24.15" customHeight="1">
      <c r="A119" s="40"/>
      <c r="B119" s="41"/>
      <c r="C119" s="207" t="s">
        <v>219</v>
      </c>
      <c r="D119" s="207" t="s">
        <v>141</v>
      </c>
      <c r="E119" s="208" t="s">
        <v>606</v>
      </c>
      <c r="F119" s="209" t="s">
        <v>607</v>
      </c>
      <c r="G119" s="210" t="s">
        <v>260</v>
      </c>
      <c r="H119" s="211">
        <v>1</v>
      </c>
      <c r="I119" s="212"/>
      <c r="J119" s="213">
        <f>ROUND(I119*H119,2)</f>
        <v>0</v>
      </c>
      <c r="K119" s="209" t="s">
        <v>145</v>
      </c>
      <c r="L119" s="46"/>
      <c r="M119" s="214" t="s">
        <v>19</v>
      </c>
      <c r="N119" s="215" t="s">
        <v>47</v>
      </c>
      <c r="O119" s="86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551</v>
      </c>
      <c r="AT119" s="218" t="s">
        <v>141</v>
      </c>
      <c r="AU119" s="218" t="s">
        <v>86</v>
      </c>
      <c r="AY119" s="19" t="s">
        <v>139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84</v>
      </c>
      <c r="BK119" s="219">
        <f>ROUND(I119*H119,2)</f>
        <v>0</v>
      </c>
      <c r="BL119" s="19" t="s">
        <v>551</v>
      </c>
      <c r="BM119" s="218" t="s">
        <v>608</v>
      </c>
    </row>
    <row r="120" s="2" customFormat="1">
      <c r="A120" s="40"/>
      <c r="B120" s="41"/>
      <c r="C120" s="42"/>
      <c r="D120" s="220" t="s">
        <v>148</v>
      </c>
      <c r="E120" s="42"/>
      <c r="F120" s="221" t="s">
        <v>609</v>
      </c>
      <c r="G120" s="42"/>
      <c r="H120" s="42"/>
      <c r="I120" s="222"/>
      <c r="J120" s="42"/>
      <c r="K120" s="42"/>
      <c r="L120" s="46"/>
      <c r="M120" s="223"/>
      <c r="N120" s="224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148</v>
      </c>
      <c r="AU120" s="19" t="s">
        <v>86</v>
      </c>
    </row>
    <row r="121" s="15" customFormat="1">
      <c r="A121" s="15"/>
      <c r="B121" s="267"/>
      <c r="C121" s="268"/>
      <c r="D121" s="227" t="s">
        <v>155</v>
      </c>
      <c r="E121" s="269" t="s">
        <v>19</v>
      </c>
      <c r="F121" s="270" t="s">
        <v>610</v>
      </c>
      <c r="G121" s="268"/>
      <c r="H121" s="269" t="s">
        <v>19</v>
      </c>
      <c r="I121" s="271"/>
      <c r="J121" s="268"/>
      <c r="K121" s="268"/>
      <c r="L121" s="272"/>
      <c r="M121" s="273"/>
      <c r="N121" s="274"/>
      <c r="O121" s="274"/>
      <c r="P121" s="274"/>
      <c r="Q121" s="274"/>
      <c r="R121" s="274"/>
      <c r="S121" s="274"/>
      <c r="T121" s="27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76" t="s">
        <v>155</v>
      </c>
      <c r="AU121" s="276" t="s">
        <v>86</v>
      </c>
      <c r="AV121" s="15" t="s">
        <v>84</v>
      </c>
      <c r="AW121" s="15" t="s">
        <v>37</v>
      </c>
      <c r="AX121" s="15" t="s">
        <v>76</v>
      </c>
      <c r="AY121" s="276" t="s">
        <v>139</v>
      </c>
    </row>
    <row r="122" s="15" customFormat="1">
      <c r="A122" s="15"/>
      <c r="B122" s="267"/>
      <c r="C122" s="268"/>
      <c r="D122" s="227" t="s">
        <v>155</v>
      </c>
      <c r="E122" s="269" t="s">
        <v>19</v>
      </c>
      <c r="F122" s="270" t="s">
        <v>611</v>
      </c>
      <c r="G122" s="268"/>
      <c r="H122" s="269" t="s">
        <v>19</v>
      </c>
      <c r="I122" s="271"/>
      <c r="J122" s="268"/>
      <c r="K122" s="268"/>
      <c r="L122" s="272"/>
      <c r="M122" s="273"/>
      <c r="N122" s="274"/>
      <c r="O122" s="274"/>
      <c r="P122" s="274"/>
      <c r="Q122" s="274"/>
      <c r="R122" s="274"/>
      <c r="S122" s="274"/>
      <c r="T122" s="27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76" t="s">
        <v>155</v>
      </c>
      <c r="AU122" s="276" t="s">
        <v>86</v>
      </c>
      <c r="AV122" s="15" t="s">
        <v>84</v>
      </c>
      <c r="AW122" s="15" t="s">
        <v>37</v>
      </c>
      <c r="AX122" s="15" t="s">
        <v>76</v>
      </c>
      <c r="AY122" s="276" t="s">
        <v>139</v>
      </c>
    </row>
    <row r="123" s="13" customFormat="1">
      <c r="A123" s="13"/>
      <c r="B123" s="225"/>
      <c r="C123" s="226"/>
      <c r="D123" s="227" t="s">
        <v>155</v>
      </c>
      <c r="E123" s="228" t="s">
        <v>19</v>
      </c>
      <c r="F123" s="229" t="s">
        <v>612</v>
      </c>
      <c r="G123" s="226"/>
      <c r="H123" s="230">
        <v>1</v>
      </c>
      <c r="I123" s="231"/>
      <c r="J123" s="226"/>
      <c r="K123" s="226"/>
      <c r="L123" s="232"/>
      <c r="M123" s="277"/>
      <c r="N123" s="278"/>
      <c r="O123" s="278"/>
      <c r="P123" s="278"/>
      <c r="Q123" s="278"/>
      <c r="R123" s="278"/>
      <c r="S123" s="278"/>
      <c r="T123" s="27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155</v>
      </c>
      <c r="AU123" s="236" t="s">
        <v>86</v>
      </c>
      <c r="AV123" s="13" t="s">
        <v>86</v>
      </c>
      <c r="AW123" s="13" t="s">
        <v>37</v>
      </c>
      <c r="AX123" s="13" t="s">
        <v>84</v>
      </c>
      <c r="AY123" s="236" t="s">
        <v>139</v>
      </c>
    </row>
    <row r="124" s="2" customFormat="1" ht="6.96" customHeight="1">
      <c r="A124" s="40"/>
      <c r="B124" s="61"/>
      <c r="C124" s="62"/>
      <c r="D124" s="62"/>
      <c r="E124" s="62"/>
      <c r="F124" s="62"/>
      <c r="G124" s="62"/>
      <c r="H124" s="62"/>
      <c r="I124" s="62"/>
      <c r="J124" s="62"/>
      <c r="K124" s="62"/>
      <c r="L124" s="46"/>
      <c r="M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</sheetData>
  <sheetProtection sheet="1" autoFilter="0" formatColumns="0" formatRows="0" objects="1" scenarios="1" spinCount="100000" saltValue="XH6oGlKWjxs2WejNf2yFegL4WqaUsX0ZFXExnVE8FyEh1ZclBakW3jH1BQcgw8EYSfYohlT62Su6ccfQXu1Mnw==" hashValue="dAti8UG2CIjM61USjDk8++4ZmEbDS/7wFzw8LPDaOyz9vlHRu1jgER+ZZdrW7IWwiDm7cSq8yBzW/i5+sqSylg==" algorithmName="SHA-512" password="CC35"/>
  <autoFilter ref="C83:K123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012002000"/>
    <hyperlink ref="F91" r:id="rId2" display="https://podminky.urs.cz/item/CS_URS_2025_01/012164000"/>
    <hyperlink ref="F94" r:id="rId3" display="https://podminky.urs.cz/item/CS_URS_2025_01/012303000"/>
    <hyperlink ref="F97" r:id="rId4" display="https://podminky.urs.cz/item/CS_URS_2025_01/013002000"/>
    <hyperlink ref="F101" r:id="rId5" display="https://podminky.urs.cz/item/CS_URS_2025_01/032002000"/>
    <hyperlink ref="F104" r:id="rId6" display="https://podminky.urs.cz/item/CS_URS_2025_01/034002000"/>
    <hyperlink ref="F107" r:id="rId7" display="https://podminky.urs.cz/item/CS_URS_2025_01/039002000"/>
    <hyperlink ref="F111" r:id="rId8" display="https://podminky.urs.cz/item/CS_URS_2025_01/042503000"/>
    <hyperlink ref="F114" r:id="rId9" display="https://podminky.urs.cz/item/CS_URS_2025_01/043114000"/>
    <hyperlink ref="F117" r:id="rId10" display="https://podminky.urs.cz/item/CS_URS_2025_01/043154000"/>
    <hyperlink ref="F120" r:id="rId11" display="https://podminky.urs.cz/item/CS_URS_2025_01/091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1"/>
      <c r="C3" s="132"/>
      <c r="D3" s="132"/>
      <c r="E3" s="132"/>
      <c r="F3" s="132"/>
      <c r="G3" s="132"/>
      <c r="H3" s="22"/>
    </row>
    <row r="4" s="1" customFormat="1" ht="24.96" customHeight="1">
      <c r="B4" s="22"/>
      <c r="C4" s="133" t="s">
        <v>613</v>
      </c>
      <c r="H4" s="22"/>
    </row>
    <row r="5" s="1" customFormat="1" ht="12" customHeight="1">
      <c r="B5" s="22"/>
      <c r="C5" s="280" t="s">
        <v>13</v>
      </c>
      <c r="D5" s="143" t="s">
        <v>14</v>
      </c>
      <c r="E5" s="1"/>
      <c r="F5" s="1"/>
      <c r="H5" s="22"/>
    </row>
    <row r="6" s="1" customFormat="1" ht="36.96" customHeight="1">
      <c r="B6" s="22"/>
      <c r="C6" s="281" t="s">
        <v>16</v>
      </c>
      <c r="D6" s="282" t="s">
        <v>17</v>
      </c>
      <c r="E6" s="1"/>
      <c r="F6" s="1"/>
      <c r="H6" s="22"/>
    </row>
    <row r="7" s="1" customFormat="1" ht="16.5" customHeight="1">
      <c r="B7" s="22"/>
      <c r="C7" s="135" t="s">
        <v>23</v>
      </c>
      <c r="D7" s="140" t="str">
        <f>'Rekapitulace stavby'!AN8</f>
        <v>19. 5. 2025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0"/>
      <c r="B9" s="283"/>
      <c r="C9" s="284" t="s">
        <v>57</v>
      </c>
      <c r="D9" s="285" t="s">
        <v>58</v>
      </c>
      <c r="E9" s="285" t="s">
        <v>126</v>
      </c>
      <c r="F9" s="286" t="s">
        <v>614</v>
      </c>
      <c r="G9" s="180"/>
      <c r="H9" s="283"/>
    </row>
    <row r="10" s="2" customFormat="1" ht="26.4" customHeight="1">
      <c r="A10" s="40"/>
      <c r="B10" s="46"/>
      <c r="C10" s="287" t="s">
        <v>81</v>
      </c>
      <c r="D10" s="287" t="s">
        <v>82</v>
      </c>
      <c r="E10" s="40"/>
      <c r="F10" s="40"/>
      <c r="G10" s="40"/>
      <c r="H10" s="46"/>
    </row>
    <row r="11" s="2" customFormat="1" ht="16.8" customHeight="1">
      <c r="A11" s="40"/>
      <c r="B11" s="46"/>
      <c r="C11" s="288" t="s">
        <v>93</v>
      </c>
      <c r="D11" s="289" t="s">
        <v>94</v>
      </c>
      <c r="E11" s="290" t="s">
        <v>95</v>
      </c>
      <c r="F11" s="291">
        <v>29</v>
      </c>
      <c r="G11" s="40"/>
      <c r="H11" s="46"/>
    </row>
    <row r="12" s="2" customFormat="1" ht="16.8" customHeight="1">
      <c r="A12" s="40"/>
      <c r="B12" s="46"/>
      <c r="C12" s="292" t="s">
        <v>19</v>
      </c>
      <c r="D12" s="292" t="s">
        <v>96</v>
      </c>
      <c r="E12" s="19" t="s">
        <v>19</v>
      </c>
      <c r="F12" s="293">
        <v>29</v>
      </c>
      <c r="G12" s="40"/>
      <c r="H12" s="46"/>
    </row>
    <row r="13" s="2" customFormat="1" ht="16.8" customHeight="1">
      <c r="A13" s="40"/>
      <c r="B13" s="46"/>
      <c r="C13" s="294" t="s">
        <v>615</v>
      </c>
      <c r="D13" s="40"/>
      <c r="E13" s="40"/>
      <c r="F13" s="40"/>
      <c r="G13" s="40"/>
      <c r="H13" s="46"/>
    </row>
    <row r="14" s="2" customFormat="1">
      <c r="A14" s="40"/>
      <c r="B14" s="46"/>
      <c r="C14" s="292" t="s">
        <v>150</v>
      </c>
      <c r="D14" s="292" t="s">
        <v>616</v>
      </c>
      <c r="E14" s="19" t="s">
        <v>152</v>
      </c>
      <c r="F14" s="293">
        <v>185.63999999999999</v>
      </c>
      <c r="G14" s="40"/>
      <c r="H14" s="46"/>
    </row>
    <row r="15" s="2" customFormat="1" ht="16.8" customHeight="1">
      <c r="A15" s="40"/>
      <c r="B15" s="46"/>
      <c r="C15" s="292" t="s">
        <v>161</v>
      </c>
      <c r="D15" s="292" t="s">
        <v>617</v>
      </c>
      <c r="E15" s="19" t="s">
        <v>144</v>
      </c>
      <c r="F15" s="293">
        <v>285.60000000000002</v>
      </c>
      <c r="G15" s="40"/>
      <c r="H15" s="46"/>
    </row>
    <row r="16" s="2" customFormat="1">
      <c r="A16" s="40"/>
      <c r="B16" s="46"/>
      <c r="C16" s="292" t="s">
        <v>174</v>
      </c>
      <c r="D16" s="292" t="s">
        <v>618</v>
      </c>
      <c r="E16" s="19" t="s">
        <v>152</v>
      </c>
      <c r="F16" s="293">
        <v>132.005</v>
      </c>
      <c r="G16" s="40"/>
      <c r="H16" s="46"/>
    </row>
    <row r="17" s="2" customFormat="1" ht="16.8" customHeight="1">
      <c r="A17" s="40"/>
      <c r="B17" s="46"/>
      <c r="C17" s="292" t="s">
        <v>195</v>
      </c>
      <c r="D17" s="292" t="s">
        <v>619</v>
      </c>
      <c r="E17" s="19" t="s">
        <v>152</v>
      </c>
      <c r="F17" s="293">
        <v>120.83499999999999</v>
      </c>
      <c r="G17" s="40"/>
      <c r="H17" s="46"/>
    </row>
    <row r="18" s="2" customFormat="1" ht="16.8" customHeight="1">
      <c r="A18" s="40"/>
      <c r="B18" s="46"/>
      <c r="C18" s="292" t="s">
        <v>204</v>
      </c>
      <c r="D18" s="292" t="s">
        <v>620</v>
      </c>
      <c r="E18" s="19" t="s">
        <v>152</v>
      </c>
      <c r="F18" s="293">
        <v>48.424999999999997</v>
      </c>
      <c r="G18" s="40"/>
      <c r="H18" s="46"/>
    </row>
    <row r="19" s="2" customFormat="1" ht="16.8" customHeight="1">
      <c r="A19" s="40"/>
      <c r="B19" s="46"/>
      <c r="C19" s="292" t="s">
        <v>220</v>
      </c>
      <c r="D19" s="292" t="s">
        <v>621</v>
      </c>
      <c r="E19" s="19" t="s">
        <v>95</v>
      </c>
      <c r="F19" s="293">
        <v>84</v>
      </c>
      <c r="G19" s="40"/>
      <c r="H19" s="46"/>
    </row>
    <row r="20" s="2" customFormat="1" ht="16.8" customHeight="1">
      <c r="A20" s="40"/>
      <c r="B20" s="46"/>
      <c r="C20" s="292" t="s">
        <v>226</v>
      </c>
      <c r="D20" s="292" t="s">
        <v>622</v>
      </c>
      <c r="E20" s="19" t="s">
        <v>152</v>
      </c>
      <c r="F20" s="293">
        <v>16.379999999999999</v>
      </c>
      <c r="G20" s="40"/>
      <c r="H20" s="46"/>
    </row>
    <row r="21" s="2" customFormat="1" ht="16.8" customHeight="1">
      <c r="A21" s="40"/>
      <c r="B21" s="46"/>
      <c r="C21" s="292" t="s">
        <v>271</v>
      </c>
      <c r="D21" s="292" t="s">
        <v>623</v>
      </c>
      <c r="E21" s="19" t="s">
        <v>95</v>
      </c>
      <c r="F21" s="293">
        <v>29</v>
      </c>
      <c r="G21" s="40"/>
      <c r="H21" s="46"/>
    </row>
    <row r="22" s="2" customFormat="1" ht="16.8" customHeight="1">
      <c r="A22" s="40"/>
      <c r="B22" s="46"/>
      <c r="C22" s="288" t="s">
        <v>98</v>
      </c>
      <c r="D22" s="289" t="s">
        <v>99</v>
      </c>
      <c r="E22" s="290" t="s">
        <v>95</v>
      </c>
      <c r="F22" s="291">
        <v>3</v>
      </c>
      <c r="G22" s="40"/>
      <c r="H22" s="46"/>
    </row>
    <row r="23" s="2" customFormat="1" ht="16.8" customHeight="1">
      <c r="A23" s="40"/>
      <c r="B23" s="46"/>
      <c r="C23" s="292" t="s">
        <v>19</v>
      </c>
      <c r="D23" s="292" t="s">
        <v>97</v>
      </c>
      <c r="E23" s="19" t="s">
        <v>19</v>
      </c>
      <c r="F23" s="293">
        <v>3</v>
      </c>
      <c r="G23" s="40"/>
      <c r="H23" s="46"/>
    </row>
    <row r="24" s="2" customFormat="1" ht="16.8" customHeight="1">
      <c r="A24" s="40"/>
      <c r="B24" s="46"/>
      <c r="C24" s="294" t="s">
        <v>615</v>
      </c>
      <c r="D24" s="40"/>
      <c r="E24" s="40"/>
      <c r="F24" s="40"/>
      <c r="G24" s="40"/>
      <c r="H24" s="46"/>
    </row>
    <row r="25" s="2" customFormat="1">
      <c r="A25" s="40"/>
      <c r="B25" s="46"/>
      <c r="C25" s="292" t="s">
        <v>150</v>
      </c>
      <c r="D25" s="292" t="s">
        <v>616</v>
      </c>
      <c r="E25" s="19" t="s">
        <v>152</v>
      </c>
      <c r="F25" s="293">
        <v>185.63999999999999</v>
      </c>
      <c r="G25" s="40"/>
      <c r="H25" s="46"/>
    </row>
    <row r="26" s="2" customFormat="1" ht="16.8" customHeight="1">
      <c r="A26" s="40"/>
      <c r="B26" s="46"/>
      <c r="C26" s="292" t="s">
        <v>161</v>
      </c>
      <c r="D26" s="292" t="s">
        <v>617</v>
      </c>
      <c r="E26" s="19" t="s">
        <v>144</v>
      </c>
      <c r="F26" s="293">
        <v>285.60000000000002</v>
      </c>
      <c r="G26" s="40"/>
      <c r="H26" s="46"/>
    </row>
    <row r="27" s="2" customFormat="1">
      <c r="A27" s="40"/>
      <c r="B27" s="46"/>
      <c r="C27" s="292" t="s">
        <v>174</v>
      </c>
      <c r="D27" s="292" t="s">
        <v>618</v>
      </c>
      <c r="E27" s="19" t="s">
        <v>152</v>
      </c>
      <c r="F27" s="293">
        <v>132.005</v>
      </c>
      <c r="G27" s="40"/>
      <c r="H27" s="46"/>
    </row>
    <row r="28" s="2" customFormat="1" ht="16.8" customHeight="1">
      <c r="A28" s="40"/>
      <c r="B28" s="46"/>
      <c r="C28" s="292" t="s">
        <v>195</v>
      </c>
      <c r="D28" s="292" t="s">
        <v>619</v>
      </c>
      <c r="E28" s="19" t="s">
        <v>152</v>
      </c>
      <c r="F28" s="293">
        <v>120.83499999999999</v>
      </c>
      <c r="G28" s="40"/>
      <c r="H28" s="46"/>
    </row>
    <row r="29" s="2" customFormat="1" ht="16.8" customHeight="1">
      <c r="A29" s="40"/>
      <c r="B29" s="46"/>
      <c r="C29" s="292" t="s">
        <v>204</v>
      </c>
      <c r="D29" s="292" t="s">
        <v>620</v>
      </c>
      <c r="E29" s="19" t="s">
        <v>152</v>
      </c>
      <c r="F29" s="293">
        <v>48.424999999999997</v>
      </c>
      <c r="G29" s="40"/>
      <c r="H29" s="46"/>
    </row>
    <row r="30" s="2" customFormat="1" ht="16.8" customHeight="1">
      <c r="A30" s="40"/>
      <c r="B30" s="46"/>
      <c r="C30" s="292" t="s">
        <v>220</v>
      </c>
      <c r="D30" s="292" t="s">
        <v>621</v>
      </c>
      <c r="E30" s="19" t="s">
        <v>95</v>
      </c>
      <c r="F30" s="293">
        <v>84</v>
      </c>
      <c r="G30" s="40"/>
      <c r="H30" s="46"/>
    </row>
    <row r="31" s="2" customFormat="1" ht="16.8" customHeight="1">
      <c r="A31" s="40"/>
      <c r="B31" s="46"/>
      <c r="C31" s="292" t="s">
        <v>226</v>
      </c>
      <c r="D31" s="292" t="s">
        <v>622</v>
      </c>
      <c r="E31" s="19" t="s">
        <v>152</v>
      </c>
      <c r="F31" s="293">
        <v>16.379999999999999</v>
      </c>
      <c r="G31" s="40"/>
      <c r="H31" s="46"/>
    </row>
    <row r="32" s="2" customFormat="1" ht="16.8" customHeight="1">
      <c r="A32" s="40"/>
      <c r="B32" s="46"/>
      <c r="C32" s="292" t="s">
        <v>285</v>
      </c>
      <c r="D32" s="292" t="s">
        <v>624</v>
      </c>
      <c r="E32" s="19" t="s">
        <v>95</v>
      </c>
      <c r="F32" s="293">
        <v>3</v>
      </c>
      <c r="G32" s="40"/>
      <c r="H32" s="46"/>
    </row>
    <row r="33" s="2" customFormat="1" ht="16.8" customHeight="1">
      <c r="A33" s="40"/>
      <c r="B33" s="46"/>
      <c r="C33" s="288" t="s">
        <v>101</v>
      </c>
      <c r="D33" s="289" t="s">
        <v>102</v>
      </c>
      <c r="E33" s="290" t="s">
        <v>95</v>
      </c>
      <c r="F33" s="291">
        <v>2</v>
      </c>
      <c r="G33" s="40"/>
      <c r="H33" s="46"/>
    </row>
    <row r="34" s="2" customFormat="1" ht="16.8" customHeight="1">
      <c r="A34" s="40"/>
      <c r="B34" s="46"/>
      <c r="C34" s="292" t="s">
        <v>19</v>
      </c>
      <c r="D34" s="292" t="s">
        <v>86</v>
      </c>
      <c r="E34" s="19" t="s">
        <v>19</v>
      </c>
      <c r="F34" s="293">
        <v>2</v>
      </c>
      <c r="G34" s="40"/>
      <c r="H34" s="46"/>
    </row>
    <row r="35" s="2" customFormat="1" ht="16.8" customHeight="1">
      <c r="A35" s="40"/>
      <c r="B35" s="46"/>
      <c r="C35" s="294" t="s">
        <v>615</v>
      </c>
      <c r="D35" s="40"/>
      <c r="E35" s="40"/>
      <c r="F35" s="40"/>
      <c r="G35" s="40"/>
      <c r="H35" s="46"/>
    </row>
    <row r="36" s="2" customFormat="1">
      <c r="A36" s="40"/>
      <c r="B36" s="46"/>
      <c r="C36" s="292" t="s">
        <v>150</v>
      </c>
      <c r="D36" s="292" t="s">
        <v>616</v>
      </c>
      <c r="E36" s="19" t="s">
        <v>152</v>
      </c>
      <c r="F36" s="293">
        <v>185.63999999999999</v>
      </c>
      <c r="G36" s="40"/>
      <c r="H36" s="46"/>
    </row>
    <row r="37" s="2" customFormat="1" ht="16.8" customHeight="1">
      <c r="A37" s="40"/>
      <c r="B37" s="46"/>
      <c r="C37" s="292" t="s">
        <v>161</v>
      </c>
      <c r="D37" s="292" t="s">
        <v>617</v>
      </c>
      <c r="E37" s="19" t="s">
        <v>144</v>
      </c>
      <c r="F37" s="293">
        <v>285.60000000000002</v>
      </c>
      <c r="G37" s="40"/>
      <c r="H37" s="46"/>
    </row>
    <row r="38" s="2" customFormat="1">
      <c r="A38" s="40"/>
      <c r="B38" s="46"/>
      <c r="C38" s="292" t="s">
        <v>174</v>
      </c>
      <c r="D38" s="292" t="s">
        <v>618</v>
      </c>
      <c r="E38" s="19" t="s">
        <v>152</v>
      </c>
      <c r="F38" s="293">
        <v>132.005</v>
      </c>
      <c r="G38" s="40"/>
      <c r="H38" s="46"/>
    </row>
    <row r="39" s="2" customFormat="1" ht="16.8" customHeight="1">
      <c r="A39" s="40"/>
      <c r="B39" s="46"/>
      <c r="C39" s="292" t="s">
        <v>195</v>
      </c>
      <c r="D39" s="292" t="s">
        <v>619</v>
      </c>
      <c r="E39" s="19" t="s">
        <v>152</v>
      </c>
      <c r="F39" s="293">
        <v>120.83499999999999</v>
      </c>
      <c r="G39" s="40"/>
      <c r="H39" s="46"/>
    </row>
    <row r="40" s="2" customFormat="1" ht="16.8" customHeight="1">
      <c r="A40" s="40"/>
      <c r="B40" s="46"/>
      <c r="C40" s="292" t="s">
        <v>204</v>
      </c>
      <c r="D40" s="292" t="s">
        <v>620</v>
      </c>
      <c r="E40" s="19" t="s">
        <v>152</v>
      </c>
      <c r="F40" s="293">
        <v>48.424999999999997</v>
      </c>
      <c r="G40" s="40"/>
      <c r="H40" s="46"/>
    </row>
    <row r="41" s="2" customFormat="1" ht="16.8" customHeight="1">
      <c r="A41" s="40"/>
      <c r="B41" s="46"/>
      <c r="C41" s="292" t="s">
        <v>220</v>
      </c>
      <c r="D41" s="292" t="s">
        <v>621</v>
      </c>
      <c r="E41" s="19" t="s">
        <v>95</v>
      </c>
      <c r="F41" s="293">
        <v>84</v>
      </c>
      <c r="G41" s="40"/>
      <c r="H41" s="46"/>
    </row>
    <row r="42" s="2" customFormat="1" ht="16.8" customHeight="1">
      <c r="A42" s="40"/>
      <c r="B42" s="46"/>
      <c r="C42" s="292" t="s">
        <v>226</v>
      </c>
      <c r="D42" s="292" t="s">
        <v>622</v>
      </c>
      <c r="E42" s="19" t="s">
        <v>152</v>
      </c>
      <c r="F42" s="293">
        <v>16.379999999999999</v>
      </c>
      <c r="G42" s="40"/>
      <c r="H42" s="46"/>
    </row>
    <row r="43" s="2" customFormat="1" ht="16.8" customHeight="1">
      <c r="A43" s="40"/>
      <c r="B43" s="46"/>
      <c r="C43" s="292" t="s">
        <v>295</v>
      </c>
      <c r="D43" s="292" t="s">
        <v>625</v>
      </c>
      <c r="E43" s="19" t="s">
        <v>95</v>
      </c>
      <c r="F43" s="293">
        <v>2</v>
      </c>
      <c r="G43" s="40"/>
      <c r="H43" s="46"/>
    </row>
    <row r="44" s="2" customFormat="1" ht="16.8" customHeight="1">
      <c r="A44" s="40"/>
      <c r="B44" s="46"/>
      <c r="C44" s="288" t="s">
        <v>103</v>
      </c>
      <c r="D44" s="289" t="s">
        <v>104</v>
      </c>
      <c r="E44" s="290" t="s">
        <v>95</v>
      </c>
      <c r="F44" s="291">
        <v>50</v>
      </c>
      <c r="G44" s="40"/>
      <c r="H44" s="46"/>
    </row>
    <row r="45" s="2" customFormat="1" ht="16.8" customHeight="1">
      <c r="A45" s="40"/>
      <c r="B45" s="46"/>
      <c r="C45" s="292" t="s">
        <v>19</v>
      </c>
      <c r="D45" s="292" t="s">
        <v>105</v>
      </c>
      <c r="E45" s="19" t="s">
        <v>19</v>
      </c>
      <c r="F45" s="293">
        <v>50</v>
      </c>
      <c r="G45" s="40"/>
      <c r="H45" s="46"/>
    </row>
    <row r="46" s="2" customFormat="1" ht="16.8" customHeight="1">
      <c r="A46" s="40"/>
      <c r="B46" s="46"/>
      <c r="C46" s="294" t="s">
        <v>615</v>
      </c>
      <c r="D46" s="40"/>
      <c r="E46" s="40"/>
      <c r="F46" s="40"/>
      <c r="G46" s="40"/>
      <c r="H46" s="46"/>
    </row>
    <row r="47" s="2" customFormat="1">
      <c r="A47" s="40"/>
      <c r="B47" s="46"/>
      <c r="C47" s="292" t="s">
        <v>150</v>
      </c>
      <c r="D47" s="292" t="s">
        <v>616</v>
      </c>
      <c r="E47" s="19" t="s">
        <v>152</v>
      </c>
      <c r="F47" s="293">
        <v>185.63999999999999</v>
      </c>
      <c r="G47" s="40"/>
      <c r="H47" s="46"/>
    </row>
    <row r="48" s="2" customFormat="1" ht="16.8" customHeight="1">
      <c r="A48" s="40"/>
      <c r="B48" s="46"/>
      <c r="C48" s="292" t="s">
        <v>161</v>
      </c>
      <c r="D48" s="292" t="s">
        <v>617</v>
      </c>
      <c r="E48" s="19" t="s">
        <v>144</v>
      </c>
      <c r="F48" s="293">
        <v>285.60000000000002</v>
      </c>
      <c r="G48" s="40"/>
      <c r="H48" s="46"/>
    </row>
    <row r="49" s="2" customFormat="1">
      <c r="A49" s="40"/>
      <c r="B49" s="46"/>
      <c r="C49" s="292" t="s">
        <v>174</v>
      </c>
      <c r="D49" s="292" t="s">
        <v>618</v>
      </c>
      <c r="E49" s="19" t="s">
        <v>152</v>
      </c>
      <c r="F49" s="293">
        <v>132.005</v>
      </c>
      <c r="G49" s="40"/>
      <c r="H49" s="46"/>
    </row>
    <row r="50" s="2" customFormat="1" ht="16.8" customHeight="1">
      <c r="A50" s="40"/>
      <c r="B50" s="46"/>
      <c r="C50" s="292" t="s">
        <v>195</v>
      </c>
      <c r="D50" s="292" t="s">
        <v>619</v>
      </c>
      <c r="E50" s="19" t="s">
        <v>152</v>
      </c>
      <c r="F50" s="293">
        <v>120.83499999999999</v>
      </c>
      <c r="G50" s="40"/>
      <c r="H50" s="46"/>
    </row>
    <row r="51" s="2" customFormat="1" ht="16.8" customHeight="1">
      <c r="A51" s="40"/>
      <c r="B51" s="46"/>
      <c r="C51" s="292" t="s">
        <v>204</v>
      </c>
      <c r="D51" s="292" t="s">
        <v>620</v>
      </c>
      <c r="E51" s="19" t="s">
        <v>152</v>
      </c>
      <c r="F51" s="293">
        <v>48.424999999999997</v>
      </c>
      <c r="G51" s="40"/>
      <c r="H51" s="46"/>
    </row>
    <row r="52" s="2" customFormat="1" ht="16.8" customHeight="1">
      <c r="A52" s="40"/>
      <c r="B52" s="46"/>
      <c r="C52" s="292" t="s">
        <v>220</v>
      </c>
      <c r="D52" s="292" t="s">
        <v>621</v>
      </c>
      <c r="E52" s="19" t="s">
        <v>95</v>
      </c>
      <c r="F52" s="293">
        <v>84</v>
      </c>
      <c r="G52" s="40"/>
      <c r="H52" s="46"/>
    </row>
    <row r="53" s="2" customFormat="1" ht="16.8" customHeight="1">
      <c r="A53" s="40"/>
      <c r="B53" s="46"/>
      <c r="C53" s="292" t="s">
        <v>226</v>
      </c>
      <c r="D53" s="292" t="s">
        <v>622</v>
      </c>
      <c r="E53" s="19" t="s">
        <v>152</v>
      </c>
      <c r="F53" s="293">
        <v>16.379999999999999</v>
      </c>
      <c r="G53" s="40"/>
      <c r="H53" s="46"/>
    </row>
    <row r="54" s="2" customFormat="1" ht="16.8" customHeight="1">
      <c r="A54" s="40"/>
      <c r="B54" s="46"/>
      <c r="C54" s="292" t="s">
        <v>305</v>
      </c>
      <c r="D54" s="292" t="s">
        <v>626</v>
      </c>
      <c r="E54" s="19" t="s">
        <v>95</v>
      </c>
      <c r="F54" s="293">
        <v>50</v>
      </c>
      <c r="G54" s="40"/>
      <c r="H54" s="46"/>
    </row>
    <row r="55" s="2" customFormat="1" ht="26.4" customHeight="1">
      <c r="A55" s="40"/>
      <c r="B55" s="46"/>
      <c r="C55" s="287" t="s">
        <v>87</v>
      </c>
      <c r="D55" s="287" t="s">
        <v>88</v>
      </c>
      <c r="E55" s="40"/>
      <c r="F55" s="40"/>
      <c r="G55" s="40"/>
      <c r="H55" s="46"/>
    </row>
    <row r="56" s="2" customFormat="1" ht="16.8" customHeight="1">
      <c r="A56" s="40"/>
      <c r="B56" s="46"/>
      <c r="C56" s="288" t="s">
        <v>93</v>
      </c>
      <c r="D56" s="289" t="s">
        <v>94</v>
      </c>
      <c r="E56" s="290" t="s">
        <v>95</v>
      </c>
      <c r="F56" s="291">
        <v>0</v>
      </c>
      <c r="G56" s="40"/>
      <c r="H56" s="46"/>
    </row>
    <row r="57" s="2" customFormat="1" ht="16.8" customHeight="1">
      <c r="A57" s="40"/>
      <c r="B57" s="46"/>
      <c r="C57" s="292" t="s">
        <v>19</v>
      </c>
      <c r="D57" s="292" t="s">
        <v>76</v>
      </c>
      <c r="E57" s="19" t="s">
        <v>19</v>
      </c>
      <c r="F57" s="293">
        <v>0</v>
      </c>
      <c r="G57" s="40"/>
      <c r="H57" s="46"/>
    </row>
    <row r="58" s="2" customFormat="1" ht="16.8" customHeight="1">
      <c r="A58" s="40"/>
      <c r="B58" s="46"/>
      <c r="C58" s="288" t="s">
        <v>98</v>
      </c>
      <c r="D58" s="289" t="s">
        <v>99</v>
      </c>
      <c r="E58" s="290" t="s">
        <v>95</v>
      </c>
      <c r="F58" s="291">
        <v>5</v>
      </c>
      <c r="G58" s="40"/>
      <c r="H58" s="46"/>
    </row>
    <row r="59" s="2" customFormat="1" ht="16.8" customHeight="1">
      <c r="A59" s="40"/>
      <c r="B59" s="46"/>
      <c r="C59" s="292" t="s">
        <v>19</v>
      </c>
      <c r="D59" s="292" t="s">
        <v>173</v>
      </c>
      <c r="E59" s="19" t="s">
        <v>19</v>
      </c>
      <c r="F59" s="293">
        <v>5</v>
      </c>
      <c r="G59" s="40"/>
      <c r="H59" s="46"/>
    </row>
    <row r="60" s="2" customFormat="1" ht="16.8" customHeight="1">
      <c r="A60" s="40"/>
      <c r="B60" s="46"/>
      <c r="C60" s="294" t="s">
        <v>615</v>
      </c>
      <c r="D60" s="40"/>
      <c r="E60" s="40"/>
      <c r="F60" s="40"/>
      <c r="G60" s="40"/>
      <c r="H60" s="46"/>
    </row>
    <row r="61" s="2" customFormat="1">
      <c r="A61" s="40"/>
      <c r="B61" s="46"/>
      <c r="C61" s="292" t="s">
        <v>150</v>
      </c>
      <c r="D61" s="292" t="s">
        <v>616</v>
      </c>
      <c r="E61" s="19" t="s">
        <v>152</v>
      </c>
      <c r="F61" s="293">
        <v>11.050000000000001</v>
      </c>
      <c r="G61" s="40"/>
      <c r="H61" s="46"/>
    </row>
    <row r="62" s="2" customFormat="1" ht="16.8" customHeight="1">
      <c r="A62" s="40"/>
      <c r="B62" s="46"/>
      <c r="C62" s="292" t="s">
        <v>161</v>
      </c>
      <c r="D62" s="292" t="s">
        <v>617</v>
      </c>
      <c r="E62" s="19" t="s">
        <v>144</v>
      </c>
      <c r="F62" s="293">
        <v>17</v>
      </c>
      <c r="G62" s="40"/>
      <c r="H62" s="46"/>
    </row>
    <row r="63" s="2" customFormat="1" ht="16.8" customHeight="1">
      <c r="A63" s="40"/>
      <c r="B63" s="46"/>
      <c r="C63" s="292" t="s">
        <v>195</v>
      </c>
      <c r="D63" s="292" t="s">
        <v>619</v>
      </c>
      <c r="E63" s="19" t="s">
        <v>152</v>
      </c>
      <c r="F63" s="293">
        <v>39.475000000000001</v>
      </c>
      <c r="G63" s="40"/>
      <c r="H63" s="46"/>
    </row>
    <row r="64" s="2" customFormat="1" ht="16.8" customHeight="1">
      <c r="A64" s="40"/>
      <c r="B64" s="46"/>
      <c r="C64" s="292" t="s">
        <v>204</v>
      </c>
      <c r="D64" s="292" t="s">
        <v>620</v>
      </c>
      <c r="E64" s="19" t="s">
        <v>152</v>
      </c>
      <c r="F64" s="293">
        <v>2.6000000000000001</v>
      </c>
      <c r="G64" s="40"/>
      <c r="H64" s="46"/>
    </row>
    <row r="65" s="2" customFormat="1" ht="16.8" customHeight="1">
      <c r="A65" s="40"/>
      <c r="B65" s="46"/>
      <c r="C65" s="292" t="s">
        <v>220</v>
      </c>
      <c r="D65" s="292" t="s">
        <v>621</v>
      </c>
      <c r="E65" s="19" t="s">
        <v>95</v>
      </c>
      <c r="F65" s="293">
        <v>5</v>
      </c>
      <c r="G65" s="40"/>
      <c r="H65" s="46"/>
    </row>
    <row r="66" s="2" customFormat="1" ht="16.8" customHeight="1">
      <c r="A66" s="40"/>
      <c r="B66" s="46"/>
      <c r="C66" s="292" t="s">
        <v>226</v>
      </c>
      <c r="D66" s="292" t="s">
        <v>622</v>
      </c>
      <c r="E66" s="19" t="s">
        <v>152</v>
      </c>
      <c r="F66" s="293">
        <v>0.97499999999999998</v>
      </c>
      <c r="G66" s="40"/>
      <c r="H66" s="46"/>
    </row>
    <row r="67" s="2" customFormat="1" ht="16.8" customHeight="1">
      <c r="A67" s="40"/>
      <c r="B67" s="46"/>
      <c r="C67" s="292" t="s">
        <v>285</v>
      </c>
      <c r="D67" s="292" t="s">
        <v>624</v>
      </c>
      <c r="E67" s="19" t="s">
        <v>95</v>
      </c>
      <c r="F67" s="293">
        <v>5</v>
      </c>
      <c r="G67" s="40"/>
      <c r="H67" s="46"/>
    </row>
    <row r="68" s="2" customFormat="1" ht="16.8" customHeight="1">
      <c r="A68" s="40"/>
      <c r="B68" s="46"/>
      <c r="C68" s="288" t="s">
        <v>101</v>
      </c>
      <c r="D68" s="289" t="s">
        <v>102</v>
      </c>
      <c r="E68" s="290" t="s">
        <v>95</v>
      </c>
      <c r="F68" s="291">
        <v>0</v>
      </c>
      <c r="G68" s="40"/>
      <c r="H68" s="46"/>
    </row>
    <row r="69" s="2" customFormat="1" ht="16.8" customHeight="1">
      <c r="A69" s="40"/>
      <c r="B69" s="46"/>
      <c r="C69" s="292" t="s">
        <v>19</v>
      </c>
      <c r="D69" s="292" t="s">
        <v>76</v>
      </c>
      <c r="E69" s="19" t="s">
        <v>19</v>
      </c>
      <c r="F69" s="293">
        <v>0</v>
      </c>
      <c r="G69" s="40"/>
      <c r="H69" s="46"/>
    </row>
    <row r="70" s="2" customFormat="1" ht="16.8" customHeight="1">
      <c r="A70" s="40"/>
      <c r="B70" s="46"/>
      <c r="C70" s="288" t="s">
        <v>103</v>
      </c>
      <c r="D70" s="289" t="s">
        <v>104</v>
      </c>
      <c r="E70" s="290" t="s">
        <v>95</v>
      </c>
      <c r="F70" s="291">
        <v>0</v>
      </c>
      <c r="G70" s="40"/>
      <c r="H70" s="46"/>
    </row>
    <row r="71" s="2" customFormat="1" ht="16.8" customHeight="1">
      <c r="A71" s="40"/>
      <c r="B71" s="46"/>
      <c r="C71" s="292" t="s">
        <v>19</v>
      </c>
      <c r="D71" s="292" t="s">
        <v>76</v>
      </c>
      <c r="E71" s="19" t="s">
        <v>19</v>
      </c>
      <c r="F71" s="293">
        <v>0</v>
      </c>
      <c r="G71" s="40"/>
      <c r="H71" s="46"/>
    </row>
    <row r="72" s="2" customFormat="1" ht="7.44" customHeight="1">
      <c r="A72" s="40"/>
      <c r="B72" s="159"/>
      <c r="C72" s="160"/>
      <c r="D72" s="160"/>
      <c r="E72" s="160"/>
      <c r="F72" s="160"/>
      <c r="G72" s="160"/>
      <c r="H72" s="46"/>
    </row>
    <row r="73" s="2" customFormat="1">
      <c r="A73" s="40"/>
      <c r="B73" s="40"/>
      <c r="C73" s="40"/>
      <c r="D73" s="40"/>
      <c r="E73" s="40"/>
      <c r="F73" s="40"/>
      <c r="G73" s="40"/>
      <c r="H73" s="40"/>
    </row>
  </sheetData>
  <sheetProtection sheet="1" formatColumns="0" formatRows="0" objects="1" scenarios="1" spinCount="100000" saltValue="02sdW/ooqT0Zs76Hy8uGyKIsj2vu/RJLsxWHAaXCY8LHalfitaYNYUbtLiprHmFh6fSDlUaL9M7nHkVsuP60dg==" hashValue="IK008UzujHuEbJd2zUfkt/F7X3QLfo8TuQkRTL06vuBUUxAEP4tB4ATtB8O7exCsfmZokdvrWKqmjlW/zZTcjg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5" customWidth="1"/>
    <col min="2" max="2" width="1.667969" style="295" customWidth="1"/>
    <col min="3" max="4" width="5" style="295" customWidth="1"/>
    <col min="5" max="5" width="11.66016" style="295" customWidth="1"/>
    <col min="6" max="6" width="9.160156" style="295" customWidth="1"/>
    <col min="7" max="7" width="5" style="295" customWidth="1"/>
    <col min="8" max="8" width="77.83203" style="295" customWidth="1"/>
    <col min="9" max="10" width="20" style="295" customWidth="1"/>
    <col min="11" max="11" width="1.667969" style="295" customWidth="1"/>
  </cols>
  <sheetData>
    <row r="1" s="1" customFormat="1" ht="37.5" customHeight="1"/>
    <row r="2" s="1" customFormat="1" ht="7.5" customHeight="1">
      <c r="B2" s="296"/>
      <c r="C2" s="297"/>
      <c r="D2" s="297"/>
      <c r="E2" s="297"/>
      <c r="F2" s="297"/>
      <c r="G2" s="297"/>
      <c r="H2" s="297"/>
      <c r="I2" s="297"/>
      <c r="J2" s="297"/>
      <c r="K2" s="298"/>
    </row>
    <row r="3" s="16" customFormat="1" ht="45" customHeight="1">
      <c r="B3" s="299"/>
      <c r="C3" s="300" t="s">
        <v>627</v>
      </c>
      <c r="D3" s="300"/>
      <c r="E3" s="300"/>
      <c r="F3" s="300"/>
      <c r="G3" s="300"/>
      <c r="H3" s="300"/>
      <c r="I3" s="300"/>
      <c r="J3" s="300"/>
      <c r="K3" s="301"/>
    </row>
    <row r="4" s="1" customFormat="1" ht="25.5" customHeight="1">
      <c r="B4" s="302"/>
      <c r="C4" s="303" t="s">
        <v>628</v>
      </c>
      <c r="D4" s="303"/>
      <c r="E4" s="303"/>
      <c r="F4" s="303"/>
      <c r="G4" s="303"/>
      <c r="H4" s="303"/>
      <c r="I4" s="303"/>
      <c r="J4" s="303"/>
      <c r="K4" s="304"/>
    </row>
    <row r="5" s="1" customFormat="1" ht="5.25" customHeight="1">
      <c r="B5" s="302"/>
      <c r="C5" s="305"/>
      <c r="D5" s="305"/>
      <c r="E5" s="305"/>
      <c r="F5" s="305"/>
      <c r="G5" s="305"/>
      <c r="H5" s="305"/>
      <c r="I5" s="305"/>
      <c r="J5" s="305"/>
      <c r="K5" s="304"/>
    </row>
    <row r="6" s="1" customFormat="1" ht="15" customHeight="1">
      <c r="B6" s="302"/>
      <c r="C6" s="306" t="s">
        <v>629</v>
      </c>
      <c r="D6" s="306"/>
      <c r="E6" s="306"/>
      <c r="F6" s="306"/>
      <c r="G6" s="306"/>
      <c r="H6" s="306"/>
      <c r="I6" s="306"/>
      <c r="J6" s="306"/>
      <c r="K6" s="304"/>
    </row>
    <row r="7" s="1" customFormat="1" ht="15" customHeight="1">
      <c r="B7" s="307"/>
      <c r="C7" s="306" t="s">
        <v>630</v>
      </c>
      <c r="D7" s="306"/>
      <c r="E7" s="306"/>
      <c r="F7" s="306"/>
      <c r="G7" s="306"/>
      <c r="H7" s="306"/>
      <c r="I7" s="306"/>
      <c r="J7" s="306"/>
      <c r="K7" s="304"/>
    </row>
    <row r="8" s="1" customFormat="1" ht="12.75" customHeight="1">
      <c r="B8" s="307"/>
      <c r="C8" s="306"/>
      <c r="D8" s="306"/>
      <c r="E8" s="306"/>
      <c r="F8" s="306"/>
      <c r="G8" s="306"/>
      <c r="H8" s="306"/>
      <c r="I8" s="306"/>
      <c r="J8" s="306"/>
      <c r="K8" s="304"/>
    </row>
    <row r="9" s="1" customFormat="1" ht="15" customHeight="1">
      <c r="B9" s="307"/>
      <c r="C9" s="306" t="s">
        <v>631</v>
      </c>
      <c r="D9" s="306"/>
      <c r="E9" s="306"/>
      <c r="F9" s="306"/>
      <c r="G9" s="306"/>
      <c r="H9" s="306"/>
      <c r="I9" s="306"/>
      <c r="J9" s="306"/>
      <c r="K9" s="304"/>
    </row>
    <row r="10" s="1" customFormat="1" ht="15" customHeight="1">
      <c r="B10" s="307"/>
      <c r="C10" s="306"/>
      <c r="D10" s="306" t="s">
        <v>632</v>
      </c>
      <c r="E10" s="306"/>
      <c r="F10" s="306"/>
      <c r="G10" s="306"/>
      <c r="H10" s="306"/>
      <c r="I10" s="306"/>
      <c r="J10" s="306"/>
      <c r="K10" s="304"/>
    </row>
    <row r="11" s="1" customFormat="1" ht="15" customHeight="1">
      <c r="B11" s="307"/>
      <c r="C11" s="308"/>
      <c r="D11" s="306" t="s">
        <v>633</v>
      </c>
      <c r="E11" s="306"/>
      <c r="F11" s="306"/>
      <c r="G11" s="306"/>
      <c r="H11" s="306"/>
      <c r="I11" s="306"/>
      <c r="J11" s="306"/>
      <c r="K11" s="304"/>
    </row>
    <row r="12" s="1" customFormat="1" ht="15" customHeight="1">
      <c r="B12" s="307"/>
      <c r="C12" s="308"/>
      <c r="D12" s="306"/>
      <c r="E12" s="306"/>
      <c r="F12" s="306"/>
      <c r="G12" s="306"/>
      <c r="H12" s="306"/>
      <c r="I12" s="306"/>
      <c r="J12" s="306"/>
      <c r="K12" s="304"/>
    </row>
    <row r="13" s="1" customFormat="1" ht="15" customHeight="1">
      <c r="B13" s="307"/>
      <c r="C13" s="308"/>
      <c r="D13" s="309" t="s">
        <v>634</v>
      </c>
      <c r="E13" s="306"/>
      <c r="F13" s="306"/>
      <c r="G13" s="306"/>
      <c r="H13" s="306"/>
      <c r="I13" s="306"/>
      <c r="J13" s="306"/>
      <c r="K13" s="304"/>
    </row>
    <row r="14" s="1" customFormat="1" ht="12.75" customHeight="1">
      <c r="B14" s="307"/>
      <c r="C14" s="308"/>
      <c r="D14" s="308"/>
      <c r="E14" s="308"/>
      <c r="F14" s="308"/>
      <c r="G14" s="308"/>
      <c r="H14" s="308"/>
      <c r="I14" s="308"/>
      <c r="J14" s="308"/>
      <c r="K14" s="304"/>
    </row>
    <row r="15" s="1" customFormat="1" ht="15" customHeight="1">
      <c r="B15" s="307"/>
      <c r="C15" s="308"/>
      <c r="D15" s="306" t="s">
        <v>635</v>
      </c>
      <c r="E15" s="306"/>
      <c r="F15" s="306"/>
      <c r="G15" s="306"/>
      <c r="H15" s="306"/>
      <c r="I15" s="306"/>
      <c r="J15" s="306"/>
      <c r="K15" s="304"/>
    </row>
    <row r="16" s="1" customFormat="1" ht="15" customHeight="1">
      <c r="B16" s="307"/>
      <c r="C16" s="308"/>
      <c r="D16" s="306" t="s">
        <v>636</v>
      </c>
      <c r="E16" s="306"/>
      <c r="F16" s="306"/>
      <c r="G16" s="306"/>
      <c r="H16" s="306"/>
      <c r="I16" s="306"/>
      <c r="J16" s="306"/>
      <c r="K16" s="304"/>
    </row>
    <row r="17" s="1" customFormat="1" ht="15" customHeight="1">
      <c r="B17" s="307"/>
      <c r="C17" s="308"/>
      <c r="D17" s="306" t="s">
        <v>637</v>
      </c>
      <c r="E17" s="306"/>
      <c r="F17" s="306"/>
      <c r="G17" s="306"/>
      <c r="H17" s="306"/>
      <c r="I17" s="306"/>
      <c r="J17" s="306"/>
      <c r="K17" s="304"/>
    </row>
    <row r="18" s="1" customFormat="1" ht="15" customHeight="1">
      <c r="B18" s="307"/>
      <c r="C18" s="308"/>
      <c r="D18" s="308"/>
      <c r="E18" s="310" t="s">
        <v>83</v>
      </c>
      <c r="F18" s="306" t="s">
        <v>638</v>
      </c>
      <c r="G18" s="306"/>
      <c r="H18" s="306"/>
      <c r="I18" s="306"/>
      <c r="J18" s="306"/>
      <c r="K18" s="304"/>
    </row>
    <row r="19" s="1" customFormat="1" ht="15" customHeight="1">
      <c r="B19" s="307"/>
      <c r="C19" s="308"/>
      <c r="D19" s="308"/>
      <c r="E19" s="310" t="s">
        <v>639</v>
      </c>
      <c r="F19" s="306" t="s">
        <v>640</v>
      </c>
      <c r="G19" s="306"/>
      <c r="H19" s="306"/>
      <c r="I19" s="306"/>
      <c r="J19" s="306"/>
      <c r="K19" s="304"/>
    </row>
    <row r="20" s="1" customFormat="1" ht="15" customHeight="1">
      <c r="B20" s="307"/>
      <c r="C20" s="308"/>
      <c r="D20" s="308"/>
      <c r="E20" s="310" t="s">
        <v>641</v>
      </c>
      <c r="F20" s="306" t="s">
        <v>642</v>
      </c>
      <c r="G20" s="306"/>
      <c r="H20" s="306"/>
      <c r="I20" s="306"/>
      <c r="J20" s="306"/>
      <c r="K20" s="304"/>
    </row>
    <row r="21" s="1" customFormat="1" ht="15" customHeight="1">
      <c r="B21" s="307"/>
      <c r="C21" s="308"/>
      <c r="D21" s="308"/>
      <c r="E21" s="310" t="s">
        <v>643</v>
      </c>
      <c r="F21" s="306" t="s">
        <v>644</v>
      </c>
      <c r="G21" s="306"/>
      <c r="H21" s="306"/>
      <c r="I21" s="306"/>
      <c r="J21" s="306"/>
      <c r="K21" s="304"/>
    </row>
    <row r="22" s="1" customFormat="1" ht="15" customHeight="1">
      <c r="B22" s="307"/>
      <c r="C22" s="308"/>
      <c r="D22" s="308"/>
      <c r="E22" s="310" t="s">
        <v>645</v>
      </c>
      <c r="F22" s="306" t="s">
        <v>646</v>
      </c>
      <c r="G22" s="306"/>
      <c r="H22" s="306"/>
      <c r="I22" s="306"/>
      <c r="J22" s="306"/>
      <c r="K22" s="304"/>
    </row>
    <row r="23" s="1" customFormat="1" ht="15" customHeight="1">
      <c r="B23" s="307"/>
      <c r="C23" s="308"/>
      <c r="D23" s="308"/>
      <c r="E23" s="310" t="s">
        <v>647</v>
      </c>
      <c r="F23" s="306" t="s">
        <v>648</v>
      </c>
      <c r="G23" s="306"/>
      <c r="H23" s="306"/>
      <c r="I23" s="306"/>
      <c r="J23" s="306"/>
      <c r="K23" s="304"/>
    </row>
    <row r="24" s="1" customFormat="1" ht="12.75" customHeight="1">
      <c r="B24" s="307"/>
      <c r="C24" s="308"/>
      <c r="D24" s="308"/>
      <c r="E24" s="308"/>
      <c r="F24" s="308"/>
      <c r="G24" s="308"/>
      <c r="H24" s="308"/>
      <c r="I24" s="308"/>
      <c r="J24" s="308"/>
      <c r="K24" s="304"/>
    </row>
    <row r="25" s="1" customFormat="1" ht="15" customHeight="1">
      <c r="B25" s="307"/>
      <c r="C25" s="306" t="s">
        <v>649</v>
      </c>
      <c r="D25" s="306"/>
      <c r="E25" s="306"/>
      <c r="F25" s="306"/>
      <c r="G25" s="306"/>
      <c r="H25" s="306"/>
      <c r="I25" s="306"/>
      <c r="J25" s="306"/>
      <c r="K25" s="304"/>
    </row>
    <row r="26" s="1" customFormat="1" ht="15" customHeight="1">
      <c r="B26" s="307"/>
      <c r="C26" s="306" t="s">
        <v>650</v>
      </c>
      <c r="D26" s="306"/>
      <c r="E26" s="306"/>
      <c r="F26" s="306"/>
      <c r="G26" s="306"/>
      <c r="H26" s="306"/>
      <c r="I26" s="306"/>
      <c r="J26" s="306"/>
      <c r="K26" s="304"/>
    </row>
    <row r="27" s="1" customFormat="1" ht="15" customHeight="1">
      <c r="B27" s="307"/>
      <c r="C27" s="306"/>
      <c r="D27" s="306" t="s">
        <v>651</v>
      </c>
      <c r="E27" s="306"/>
      <c r="F27" s="306"/>
      <c r="G27" s="306"/>
      <c r="H27" s="306"/>
      <c r="I27" s="306"/>
      <c r="J27" s="306"/>
      <c r="K27" s="304"/>
    </row>
    <row r="28" s="1" customFormat="1" ht="15" customHeight="1">
      <c r="B28" s="307"/>
      <c r="C28" s="308"/>
      <c r="D28" s="306" t="s">
        <v>652</v>
      </c>
      <c r="E28" s="306"/>
      <c r="F28" s="306"/>
      <c r="G28" s="306"/>
      <c r="H28" s="306"/>
      <c r="I28" s="306"/>
      <c r="J28" s="306"/>
      <c r="K28" s="304"/>
    </row>
    <row r="29" s="1" customFormat="1" ht="12.75" customHeight="1">
      <c r="B29" s="307"/>
      <c r="C29" s="308"/>
      <c r="D29" s="308"/>
      <c r="E29" s="308"/>
      <c r="F29" s="308"/>
      <c r="G29" s="308"/>
      <c r="H29" s="308"/>
      <c r="I29" s="308"/>
      <c r="J29" s="308"/>
      <c r="K29" s="304"/>
    </row>
    <row r="30" s="1" customFormat="1" ht="15" customHeight="1">
      <c r="B30" s="307"/>
      <c r="C30" s="308"/>
      <c r="D30" s="306" t="s">
        <v>653</v>
      </c>
      <c r="E30" s="306"/>
      <c r="F30" s="306"/>
      <c r="G30" s="306"/>
      <c r="H30" s="306"/>
      <c r="I30" s="306"/>
      <c r="J30" s="306"/>
      <c r="K30" s="304"/>
    </row>
    <row r="31" s="1" customFormat="1" ht="15" customHeight="1">
      <c r="B31" s="307"/>
      <c r="C31" s="308"/>
      <c r="D31" s="306" t="s">
        <v>654</v>
      </c>
      <c r="E31" s="306"/>
      <c r="F31" s="306"/>
      <c r="G31" s="306"/>
      <c r="H31" s="306"/>
      <c r="I31" s="306"/>
      <c r="J31" s="306"/>
      <c r="K31" s="304"/>
    </row>
    <row r="32" s="1" customFormat="1" ht="12.75" customHeight="1">
      <c r="B32" s="307"/>
      <c r="C32" s="308"/>
      <c r="D32" s="308"/>
      <c r="E32" s="308"/>
      <c r="F32" s="308"/>
      <c r="G32" s="308"/>
      <c r="H32" s="308"/>
      <c r="I32" s="308"/>
      <c r="J32" s="308"/>
      <c r="K32" s="304"/>
    </row>
    <row r="33" s="1" customFormat="1" ht="15" customHeight="1">
      <c r="B33" s="307"/>
      <c r="C33" s="308"/>
      <c r="D33" s="306" t="s">
        <v>655</v>
      </c>
      <c r="E33" s="306"/>
      <c r="F33" s="306"/>
      <c r="G33" s="306"/>
      <c r="H33" s="306"/>
      <c r="I33" s="306"/>
      <c r="J33" s="306"/>
      <c r="K33" s="304"/>
    </row>
    <row r="34" s="1" customFormat="1" ht="15" customHeight="1">
      <c r="B34" s="307"/>
      <c r="C34" s="308"/>
      <c r="D34" s="306" t="s">
        <v>656</v>
      </c>
      <c r="E34" s="306"/>
      <c r="F34" s="306"/>
      <c r="G34" s="306"/>
      <c r="H34" s="306"/>
      <c r="I34" s="306"/>
      <c r="J34" s="306"/>
      <c r="K34" s="304"/>
    </row>
    <row r="35" s="1" customFormat="1" ht="15" customHeight="1">
      <c r="B35" s="307"/>
      <c r="C35" s="308"/>
      <c r="D35" s="306" t="s">
        <v>657</v>
      </c>
      <c r="E35" s="306"/>
      <c r="F35" s="306"/>
      <c r="G35" s="306"/>
      <c r="H35" s="306"/>
      <c r="I35" s="306"/>
      <c r="J35" s="306"/>
      <c r="K35" s="304"/>
    </row>
    <row r="36" s="1" customFormat="1" ht="15" customHeight="1">
      <c r="B36" s="307"/>
      <c r="C36" s="308"/>
      <c r="D36" s="306"/>
      <c r="E36" s="309" t="s">
        <v>125</v>
      </c>
      <c r="F36" s="306"/>
      <c r="G36" s="306" t="s">
        <v>658</v>
      </c>
      <c r="H36" s="306"/>
      <c r="I36" s="306"/>
      <c r="J36" s="306"/>
      <c r="K36" s="304"/>
    </row>
    <row r="37" s="1" customFormat="1" ht="30.75" customHeight="1">
      <c r="B37" s="307"/>
      <c r="C37" s="308"/>
      <c r="D37" s="306"/>
      <c r="E37" s="309" t="s">
        <v>659</v>
      </c>
      <c r="F37" s="306"/>
      <c r="G37" s="306" t="s">
        <v>660</v>
      </c>
      <c r="H37" s="306"/>
      <c r="I37" s="306"/>
      <c r="J37" s="306"/>
      <c r="K37" s="304"/>
    </row>
    <row r="38" s="1" customFormat="1" ht="15" customHeight="1">
      <c r="B38" s="307"/>
      <c r="C38" s="308"/>
      <c r="D38" s="306"/>
      <c r="E38" s="309" t="s">
        <v>57</v>
      </c>
      <c r="F38" s="306"/>
      <c r="G38" s="306" t="s">
        <v>661</v>
      </c>
      <c r="H38" s="306"/>
      <c r="I38" s="306"/>
      <c r="J38" s="306"/>
      <c r="K38" s="304"/>
    </row>
    <row r="39" s="1" customFormat="1" ht="15" customHeight="1">
      <c r="B39" s="307"/>
      <c r="C39" s="308"/>
      <c r="D39" s="306"/>
      <c r="E39" s="309" t="s">
        <v>58</v>
      </c>
      <c r="F39" s="306"/>
      <c r="G39" s="306" t="s">
        <v>662</v>
      </c>
      <c r="H39" s="306"/>
      <c r="I39" s="306"/>
      <c r="J39" s="306"/>
      <c r="K39" s="304"/>
    </row>
    <row r="40" s="1" customFormat="1" ht="15" customHeight="1">
      <c r="B40" s="307"/>
      <c r="C40" s="308"/>
      <c r="D40" s="306"/>
      <c r="E40" s="309" t="s">
        <v>126</v>
      </c>
      <c r="F40" s="306"/>
      <c r="G40" s="306" t="s">
        <v>663</v>
      </c>
      <c r="H40" s="306"/>
      <c r="I40" s="306"/>
      <c r="J40" s="306"/>
      <c r="K40" s="304"/>
    </row>
    <row r="41" s="1" customFormat="1" ht="15" customHeight="1">
      <c r="B41" s="307"/>
      <c r="C41" s="308"/>
      <c r="D41" s="306"/>
      <c r="E41" s="309" t="s">
        <v>127</v>
      </c>
      <c r="F41" s="306"/>
      <c r="G41" s="306" t="s">
        <v>664</v>
      </c>
      <c r="H41" s="306"/>
      <c r="I41" s="306"/>
      <c r="J41" s="306"/>
      <c r="K41" s="304"/>
    </row>
    <row r="42" s="1" customFormat="1" ht="15" customHeight="1">
      <c r="B42" s="307"/>
      <c r="C42" s="308"/>
      <c r="D42" s="306"/>
      <c r="E42" s="309" t="s">
        <v>665</v>
      </c>
      <c r="F42" s="306"/>
      <c r="G42" s="306" t="s">
        <v>666</v>
      </c>
      <c r="H42" s="306"/>
      <c r="I42" s="306"/>
      <c r="J42" s="306"/>
      <c r="K42" s="304"/>
    </row>
    <row r="43" s="1" customFormat="1" ht="15" customHeight="1">
      <c r="B43" s="307"/>
      <c r="C43" s="308"/>
      <c r="D43" s="306"/>
      <c r="E43" s="309"/>
      <c r="F43" s="306"/>
      <c r="G43" s="306" t="s">
        <v>667</v>
      </c>
      <c r="H43" s="306"/>
      <c r="I43" s="306"/>
      <c r="J43" s="306"/>
      <c r="K43" s="304"/>
    </row>
    <row r="44" s="1" customFormat="1" ht="15" customHeight="1">
      <c r="B44" s="307"/>
      <c r="C44" s="308"/>
      <c r="D44" s="306"/>
      <c r="E44" s="309" t="s">
        <v>668</v>
      </c>
      <c r="F44" s="306"/>
      <c r="G44" s="306" t="s">
        <v>669</v>
      </c>
      <c r="H44" s="306"/>
      <c r="I44" s="306"/>
      <c r="J44" s="306"/>
      <c r="K44" s="304"/>
    </row>
    <row r="45" s="1" customFormat="1" ht="15" customHeight="1">
      <c r="B45" s="307"/>
      <c r="C45" s="308"/>
      <c r="D45" s="306"/>
      <c r="E45" s="309" t="s">
        <v>129</v>
      </c>
      <c r="F45" s="306"/>
      <c r="G45" s="306" t="s">
        <v>670</v>
      </c>
      <c r="H45" s="306"/>
      <c r="I45" s="306"/>
      <c r="J45" s="306"/>
      <c r="K45" s="304"/>
    </row>
    <row r="46" s="1" customFormat="1" ht="12.75" customHeight="1">
      <c r="B46" s="307"/>
      <c r="C46" s="308"/>
      <c r="D46" s="306"/>
      <c r="E46" s="306"/>
      <c r="F46" s="306"/>
      <c r="G46" s="306"/>
      <c r="H46" s="306"/>
      <c r="I46" s="306"/>
      <c r="J46" s="306"/>
      <c r="K46" s="304"/>
    </row>
    <row r="47" s="1" customFormat="1" ht="15" customHeight="1">
      <c r="B47" s="307"/>
      <c r="C47" s="308"/>
      <c r="D47" s="306" t="s">
        <v>671</v>
      </c>
      <c r="E47" s="306"/>
      <c r="F47" s="306"/>
      <c r="G47" s="306"/>
      <c r="H47" s="306"/>
      <c r="I47" s="306"/>
      <c r="J47" s="306"/>
      <c r="K47" s="304"/>
    </row>
    <row r="48" s="1" customFormat="1" ht="15" customHeight="1">
      <c r="B48" s="307"/>
      <c r="C48" s="308"/>
      <c r="D48" s="308"/>
      <c r="E48" s="306" t="s">
        <v>672</v>
      </c>
      <c r="F48" s="306"/>
      <c r="G48" s="306"/>
      <c r="H48" s="306"/>
      <c r="I48" s="306"/>
      <c r="J48" s="306"/>
      <c r="K48" s="304"/>
    </row>
    <row r="49" s="1" customFormat="1" ht="15" customHeight="1">
      <c r="B49" s="307"/>
      <c r="C49" s="308"/>
      <c r="D49" s="308"/>
      <c r="E49" s="306" t="s">
        <v>673</v>
      </c>
      <c r="F49" s="306"/>
      <c r="G49" s="306"/>
      <c r="H49" s="306"/>
      <c r="I49" s="306"/>
      <c r="J49" s="306"/>
      <c r="K49" s="304"/>
    </row>
    <row r="50" s="1" customFormat="1" ht="15" customHeight="1">
      <c r="B50" s="307"/>
      <c r="C50" s="308"/>
      <c r="D50" s="308"/>
      <c r="E50" s="306" t="s">
        <v>674</v>
      </c>
      <c r="F50" s="306"/>
      <c r="G50" s="306"/>
      <c r="H50" s="306"/>
      <c r="I50" s="306"/>
      <c r="J50" s="306"/>
      <c r="K50" s="304"/>
    </row>
    <row r="51" s="1" customFormat="1" ht="15" customHeight="1">
      <c r="B51" s="307"/>
      <c r="C51" s="308"/>
      <c r="D51" s="306" t="s">
        <v>675</v>
      </c>
      <c r="E51" s="306"/>
      <c r="F51" s="306"/>
      <c r="G51" s="306"/>
      <c r="H51" s="306"/>
      <c r="I51" s="306"/>
      <c r="J51" s="306"/>
      <c r="K51" s="304"/>
    </row>
    <row r="52" s="1" customFormat="1" ht="25.5" customHeight="1">
      <c r="B52" s="302"/>
      <c r="C52" s="303" t="s">
        <v>676</v>
      </c>
      <c r="D52" s="303"/>
      <c r="E52" s="303"/>
      <c r="F52" s="303"/>
      <c r="G52" s="303"/>
      <c r="H52" s="303"/>
      <c r="I52" s="303"/>
      <c r="J52" s="303"/>
      <c r="K52" s="304"/>
    </row>
    <row r="53" s="1" customFormat="1" ht="5.25" customHeight="1">
      <c r="B53" s="302"/>
      <c r="C53" s="305"/>
      <c r="D53" s="305"/>
      <c r="E53" s="305"/>
      <c r="F53" s="305"/>
      <c r="G53" s="305"/>
      <c r="H53" s="305"/>
      <c r="I53" s="305"/>
      <c r="J53" s="305"/>
      <c r="K53" s="304"/>
    </row>
    <row r="54" s="1" customFormat="1" ht="15" customHeight="1">
      <c r="B54" s="302"/>
      <c r="C54" s="306" t="s">
        <v>677</v>
      </c>
      <c r="D54" s="306"/>
      <c r="E54" s="306"/>
      <c r="F54" s="306"/>
      <c r="G54" s="306"/>
      <c r="H54" s="306"/>
      <c r="I54" s="306"/>
      <c r="J54" s="306"/>
      <c r="K54" s="304"/>
    </row>
    <row r="55" s="1" customFormat="1" ht="15" customHeight="1">
      <c r="B55" s="302"/>
      <c r="C55" s="306" t="s">
        <v>678</v>
      </c>
      <c r="D55" s="306"/>
      <c r="E55" s="306"/>
      <c r="F55" s="306"/>
      <c r="G55" s="306"/>
      <c r="H55" s="306"/>
      <c r="I55" s="306"/>
      <c r="J55" s="306"/>
      <c r="K55" s="304"/>
    </row>
    <row r="56" s="1" customFormat="1" ht="12.75" customHeight="1">
      <c r="B56" s="302"/>
      <c r="C56" s="306"/>
      <c r="D56" s="306"/>
      <c r="E56" s="306"/>
      <c r="F56" s="306"/>
      <c r="G56" s="306"/>
      <c r="H56" s="306"/>
      <c r="I56" s="306"/>
      <c r="J56" s="306"/>
      <c r="K56" s="304"/>
    </row>
    <row r="57" s="1" customFormat="1" ht="15" customHeight="1">
      <c r="B57" s="302"/>
      <c r="C57" s="306" t="s">
        <v>679</v>
      </c>
      <c r="D57" s="306"/>
      <c r="E57" s="306"/>
      <c r="F57" s="306"/>
      <c r="G57" s="306"/>
      <c r="H57" s="306"/>
      <c r="I57" s="306"/>
      <c r="J57" s="306"/>
      <c r="K57" s="304"/>
    </row>
    <row r="58" s="1" customFormat="1" ht="15" customHeight="1">
      <c r="B58" s="302"/>
      <c r="C58" s="308"/>
      <c r="D58" s="306" t="s">
        <v>680</v>
      </c>
      <c r="E58" s="306"/>
      <c r="F58" s="306"/>
      <c r="G58" s="306"/>
      <c r="H58" s="306"/>
      <c r="I58" s="306"/>
      <c r="J58" s="306"/>
      <c r="K58" s="304"/>
    </row>
    <row r="59" s="1" customFormat="1" ht="15" customHeight="1">
      <c r="B59" s="302"/>
      <c r="C59" s="308"/>
      <c r="D59" s="306" t="s">
        <v>681</v>
      </c>
      <c r="E59" s="306"/>
      <c r="F59" s="306"/>
      <c r="G59" s="306"/>
      <c r="H59" s="306"/>
      <c r="I59" s="306"/>
      <c r="J59" s="306"/>
      <c r="K59" s="304"/>
    </row>
    <row r="60" s="1" customFormat="1" ht="15" customHeight="1">
      <c r="B60" s="302"/>
      <c r="C60" s="308"/>
      <c r="D60" s="306" t="s">
        <v>682</v>
      </c>
      <c r="E60" s="306"/>
      <c r="F60" s="306"/>
      <c r="G60" s="306"/>
      <c r="H60" s="306"/>
      <c r="I60" s="306"/>
      <c r="J60" s="306"/>
      <c r="K60" s="304"/>
    </row>
    <row r="61" s="1" customFormat="1" ht="15" customHeight="1">
      <c r="B61" s="302"/>
      <c r="C61" s="308"/>
      <c r="D61" s="306" t="s">
        <v>683</v>
      </c>
      <c r="E61" s="306"/>
      <c r="F61" s="306"/>
      <c r="G61" s="306"/>
      <c r="H61" s="306"/>
      <c r="I61" s="306"/>
      <c r="J61" s="306"/>
      <c r="K61" s="304"/>
    </row>
    <row r="62" s="1" customFormat="1" ht="15" customHeight="1">
      <c r="B62" s="302"/>
      <c r="C62" s="308"/>
      <c r="D62" s="311" t="s">
        <v>684</v>
      </c>
      <c r="E62" s="311"/>
      <c r="F62" s="311"/>
      <c r="G62" s="311"/>
      <c r="H62" s="311"/>
      <c r="I62" s="311"/>
      <c r="J62" s="311"/>
      <c r="K62" s="304"/>
    </row>
    <row r="63" s="1" customFormat="1" ht="15" customHeight="1">
      <c r="B63" s="302"/>
      <c r="C63" s="308"/>
      <c r="D63" s="306" t="s">
        <v>685</v>
      </c>
      <c r="E63" s="306"/>
      <c r="F63" s="306"/>
      <c r="G63" s="306"/>
      <c r="H63" s="306"/>
      <c r="I63" s="306"/>
      <c r="J63" s="306"/>
      <c r="K63" s="304"/>
    </row>
    <row r="64" s="1" customFormat="1" ht="12.75" customHeight="1">
      <c r="B64" s="302"/>
      <c r="C64" s="308"/>
      <c r="D64" s="308"/>
      <c r="E64" s="312"/>
      <c r="F64" s="308"/>
      <c r="G64" s="308"/>
      <c r="H64" s="308"/>
      <c r="I64" s="308"/>
      <c r="J64" s="308"/>
      <c r="K64" s="304"/>
    </row>
    <row r="65" s="1" customFormat="1" ht="15" customHeight="1">
      <c r="B65" s="302"/>
      <c r="C65" s="308"/>
      <c r="D65" s="306" t="s">
        <v>686</v>
      </c>
      <c r="E65" s="306"/>
      <c r="F65" s="306"/>
      <c r="G65" s="306"/>
      <c r="H65" s="306"/>
      <c r="I65" s="306"/>
      <c r="J65" s="306"/>
      <c r="K65" s="304"/>
    </row>
    <row r="66" s="1" customFormat="1" ht="15" customHeight="1">
      <c r="B66" s="302"/>
      <c r="C66" s="308"/>
      <c r="D66" s="311" t="s">
        <v>687</v>
      </c>
      <c r="E66" s="311"/>
      <c r="F66" s="311"/>
      <c r="G66" s="311"/>
      <c r="H66" s="311"/>
      <c r="I66" s="311"/>
      <c r="J66" s="311"/>
      <c r="K66" s="304"/>
    </row>
    <row r="67" s="1" customFormat="1" ht="15" customHeight="1">
      <c r="B67" s="302"/>
      <c r="C67" s="308"/>
      <c r="D67" s="306" t="s">
        <v>688</v>
      </c>
      <c r="E67" s="306"/>
      <c r="F67" s="306"/>
      <c r="G67" s="306"/>
      <c r="H67" s="306"/>
      <c r="I67" s="306"/>
      <c r="J67" s="306"/>
      <c r="K67" s="304"/>
    </row>
    <row r="68" s="1" customFormat="1" ht="15" customHeight="1">
      <c r="B68" s="302"/>
      <c r="C68" s="308"/>
      <c r="D68" s="306" t="s">
        <v>689</v>
      </c>
      <c r="E68" s="306"/>
      <c r="F68" s="306"/>
      <c r="G68" s="306"/>
      <c r="H68" s="306"/>
      <c r="I68" s="306"/>
      <c r="J68" s="306"/>
      <c r="K68" s="304"/>
    </row>
    <row r="69" s="1" customFormat="1" ht="15" customHeight="1">
      <c r="B69" s="302"/>
      <c r="C69" s="308"/>
      <c r="D69" s="306" t="s">
        <v>690</v>
      </c>
      <c r="E69" s="306"/>
      <c r="F69" s="306"/>
      <c r="G69" s="306"/>
      <c r="H69" s="306"/>
      <c r="I69" s="306"/>
      <c r="J69" s="306"/>
      <c r="K69" s="304"/>
    </row>
    <row r="70" s="1" customFormat="1" ht="15" customHeight="1">
      <c r="B70" s="302"/>
      <c r="C70" s="308"/>
      <c r="D70" s="306" t="s">
        <v>691</v>
      </c>
      <c r="E70" s="306"/>
      <c r="F70" s="306"/>
      <c r="G70" s="306"/>
      <c r="H70" s="306"/>
      <c r="I70" s="306"/>
      <c r="J70" s="306"/>
      <c r="K70" s="304"/>
    </row>
    <row r="71" s="1" customFormat="1" ht="12.75" customHeight="1">
      <c r="B71" s="313"/>
      <c r="C71" s="314"/>
      <c r="D71" s="314"/>
      <c r="E71" s="314"/>
      <c r="F71" s="314"/>
      <c r="G71" s="314"/>
      <c r="H71" s="314"/>
      <c r="I71" s="314"/>
      <c r="J71" s="314"/>
      <c r="K71" s="315"/>
    </row>
    <row r="72" s="1" customFormat="1" ht="18.75" customHeight="1">
      <c r="B72" s="316"/>
      <c r="C72" s="316"/>
      <c r="D72" s="316"/>
      <c r="E72" s="316"/>
      <c r="F72" s="316"/>
      <c r="G72" s="316"/>
      <c r="H72" s="316"/>
      <c r="I72" s="316"/>
      <c r="J72" s="316"/>
      <c r="K72" s="317"/>
    </row>
    <row r="73" s="1" customFormat="1" ht="18.75" customHeight="1">
      <c r="B73" s="317"/>
      <c r="C73" s="317"/>
      <c r="D73" s="317"/>
      <c r="E73" s="317"/>
      <c r="F73" s="317"/>
      <c r="G73" s="317"/>
      <c r="H73" s="317"/>
      <c r="I73" s="317"/>
      <c r="J73" s="317"/>
      <c r="K73" s="317"/>
    </row>
    <row r="74" s="1" customFormat="1" ht="7.5" customHeight="1">
      <c r="B74" s="318"/>
      <c r="C74" s="319"/>
      <c r="D74" s="319"/>
      <c r="E74" s="319"/>
      <c r="F74" s="319"/>
      <c r="G74" s="319"/>
      <c r="H74" s="319"/>
      <c r="I74" s="319"/>
      <c r="J74" s="319"/>
      <c r="K74" s="320"/>
    </row>
    <row r="75" s="1" customFormat="1" ht="45" customHeight="1">
      <c r="B75" s="321"/>
      <c r="C75" s="322" t="s">
        <v>692</v>
      </c>
      <c r="D75" s="322"/>
      <c r="E75" s="322"/>
      <c r="F75" s="322"/>
      <c r="G75" s="322"/>
      <c r="H75" s="322"/>
      <c r="I75" s="322"/>
      <c r="J75" s="322"/>
      <c r="K75" s="323"/>
    </row>
    <row r="76" s="1" customFormat="1" ht="17.25" customHeight="1">
      <c r="B76" s="321"/>
      <c r="C76" s="324" t="s">
        <v>693</v>
      </c>
      <c r="D76" s="324"/>
      <c r="E76" s="324"/>
      <c r="F76" s="324" t="s">
        <v>694</v>
      </c>
      <c r="G76" s="325"/>
      <c r="H76" s="324" t="s">
        <v>58</v>
      </c>
      <c r="I76" s="324" t="s">
        <v>61</v>
      </c>
      <c r="J76" s="324" t="s">
        <v>695</v>
      </c>
      <c r="K76" s="323"/>
    </row>
    <row r="77" s="1" customFormat="1" ht="17.25" customHeight="1">
      <c r="B77" s="321"/>
      <c r="C77" s="326" t="s">
        <v>696</v>
      </c>
      <c r="D77" s="326"/>
      <c r="E77" s="326"/>
      <c r="F77" s="327" t="s">
        <v>697</v>
      </c>
      <c r="G77" s="328"/>
      <c r="H77" s="326"/>
      <c r="I77" s="326"/>
      <c r="J77" s="326" t="s">
        <v>698</v>
      </c>
      <c r="K77" s="323"/>
    </row>
    <row r="78" s="1" customFormat="1" ht="5.25" customHeight="1">
      <c r="B78" s="321"/>
      <c r="C78" s="329"/>
      <c r="D78" s="329"/>
      <c r="E78" s="329"/>
      <c r="F78" s="329"/>
      <c r="G78" s="330"/>
      <c r="H78" s="329"/>
      <c r="I78" s="329"/>
      <c r="J78" s="329"/>
      <c r="K78" s="323"/>
    </row>
    <row r="79" s="1" customFormat="1" ht="15" customHeight="1">
      <c r="B79" s="321"/>
      <c r="C79" s="309" t="s">
        <v>57</v>
      </c>
      <c r="D79" s="331"/>
      <c r="E79" s="331"/>
      <c r="F79" s="332" t="s">
        <v>699</v>
      </c>
      <c r="G79" s="333"/>
      <c r="H79" s="309" t="s">
        <v>700</v>
      </c>
      <c r="I79" s="309" t="s">
        <v>701</v>
      </c>
      <c r="J79" s="309">
        <v>20</v>
      </c>
      <c r="K79" s="323"/>
    </row>
    <row r="80" s="1" customFormat="1" ht="15" customHeight="1">
      <c r="B80" s="321"/>
      <c r="C80" s="309" t="s">
        <v>702</v>
      </c>
      <c r="D80" s="309"/>
      <c r="E80" s="309"/>
      <c r="F80" s="332" t="s">
        <v>699</v>
      </c>
      <c r="G80" s="333"/>
      <c r="H80" s="309" t="s">
        <v>703</v>
      </c>
      <c r="I80" s="309" t="s">
        <v>701</v>
      </c>
      <c r="J80" s="309">
        <v>120</v>
      </c>
      <c r="K80" s="323"/>
    </row>
    <row r="81" s="1" customFormat="1" ht="15" customHeight="1">
      <c r="B81" s="334"/>
      <c r="C81" s="309" t="s">
        <v>704</v>
      </c>
      <c r="D81" s="309"/>
      <c r="E81" s="309"/>
      <c r="F81" s="332" t="s">
        <v>705</v>
      </c>
      <c r="G81" s="333"/>
      <c r="H81" s="309" t="s">
        <v>706</v>
      </c>
      <c r="I81" s="309" t="s">
        <v>701</v>
      </c>
      <c r="J81" s="309">
        <v>50</v>
      </c>
      <c r="K81" s="323"/>
    </row>
    <row r="82" s="1" customFormat="1" ht="15" customHeight="1">
      <c r="B82" s="334"/>
      <c r="C82" s="309" t="s">
        <v>707</v>
      </c>
      <c r="D82" s="309"/>
      <c r="E82" s="309"/>
      <c r="F82" s="332" t="s">
        <v>699</v>
      </c>
      <c r="G82" s="333"/>
      <c r="H82" s="309" t="s">
        <v>708</v>
      </c>
      <c r="I82" s="309" t="s">
        <v>709</v>
      </c>
      <c r="J82" s="309"/>
      <c r="K82" s="323"/>
    </row>
    <row r="83" s="1" customFormat="1" ht="15" customHeight="1">
      <c r="B83" s="334"/>
      <c r="C83" s="335" t="s">
        <v>710</v>
      </c>
      <c r="D83" s="335"/>
      <c r="E83" s="335"/>
      <c r="F83" s="336" t="s">
        <v>705</v>
      </c>
      <c r="G83" s="335"/>
      <c r="H83" s="335" t="s">
        <v>711</v>
      </c>
      <c r="I83" s="335" t="s">
        <v>701</v>
      </c>
      <c r="J83" s="335">
        <v>15</v>
      </c>
      <c r="K83" s="323"/>
    </row>
    <row r="84" s="1" customFormat="1" ht="15" customHeight="1">
      <c r="B84" s="334"/>
      <c r="C84" s="335" t="s">
        <v>712</v>
      </c>
      <c r="D84" s="335"/>
      <c r="E84" s="335"/>
      <c r="F84" s="336" t="s">
        <v>705</v>
      </c>
      <c r="G84" s="335"/>
      <c r="H84" s="335" t="s">
        <v>713</v>
      </c>
      <c r="I84" s="335" t="s">
        <v>701</v>
      </c>
      <c r="J84" s="335">
        <v>15</v>
      </c>
      <c r="K84" s="323"/>
    </row>
    <row r="85" s="1" customFormat="1" ht="15" customHeight="1">
      <c r="B85" s="334"/>
      <c r="C85" s="335" t="s">
        <v>714</v>
      </c>
      <c r="D85" s="335"/>
      <c r="E85" s="335"/>
      <c r="F85" s="336" t="s">
        <v>705</v>
      </c>
      <c r="G85" s="335"/>
      <c r="H85" s="335" t="s">
        <v>715</v>
      </c>
      <c r="I85" s="335" t="s">
        <v>701</v>
      </c>
      <c r="J85" s="335">
        <v>20</v>
      </c>
      <c r="K85" s="323"/>
    </row>
    <row r="86" s="1" customFormat="1" ht="15" customHeight="1">
      <c r="B86" s="334"/>
      <c r="C86" s="335" t="s">
        <v>716</v>
      </c>
      <c r="D86" s="335"/>
      <c r="E86" s="335"/>
      <c r="F86" s="336" t="s">
        <v>705</v>
      </c>
      <c r="G86" s="335"/>
      <c r="H86" s="335" t="s">
        <v>717</v>
      </c>
      <c r="I86" s="335" t="s">
        <v>701</v>
      </c>
      <c r="J86" s="335">
        <v>20</v>
      </c>
      <c r="K86" s="323"/>
    </row>
    <row r="87" s="1" customFormat="1" ht="15" customHeight="1">
      <c r="B87" s="334"/>
      <c r="C87" s="309" t="s">
        <v>718</v>
      </c>
      <c r="D87" s="309"/>
      <c r="E87" s="309"/>
      <c r="F87" s="332" t="s">
        <v>705</v>
      </c>
      <c r="G87" s="333"/>
      <c r="H87" s="309" t="s">
        <v>719</v>
      </c>
      <c r="I87" s="309" t="s">
        <v>701</v>
      </c>
      <c r="J87" s="309">
        <v>50</v>
      </c>
      <c r="K87" s="323"/>
    </row>
    <row r="88" s="1" customFormat="1" ht="15" customHeight="1">
      <c r="B88" s="334"/>
      <c r="C88" s="309" t="s">
        <v>720</v>
      </c>
      <c r="D88" s="309"/>
      <c r="E88" s="309"/>
      <c r="F88" s="332" t="s">
        <v>705</v>
      </c>
      <c r="G88" s="333"/>
      <c r="H88" s="309" t="s">
        <v>721</v>
      </c>
      <c r="I88" s="309" t="s">
        <v>701</v>
      </c>
      <c r="J88" s="309">
        <v>20</v>
      </c>
      <c r="K88" s="323"/>
    </row>
    <row r="89" s="1" customFormat="1" ht="15" customHeight="1">
      <c r="B89" s="334"/>
      <c r="C89" s="309" t="s">
        <v>722</v>
      </c>
      <c r="D89" s="309"/>
      <c r="E89" s="309"/>
      <c r="F89" s="332" t="s">
        <v>705</v>
      </c>
      <c r="G89" s="333"/>
      <c r="H89" s="309" t="s">
        <v>723</v>
      </c>
      <c r="I89" s="309" t="s">
        <v>701</v>
      </c>
      <c r="J89" s="309">
        <v>20</v>
      </c>
      <c r="K89" s="323"/>
    </row>
    <row r="90" s="1" customFormat="1" ht="15" customHeight="1">
      <c r="B90" s="334"/>
      <c r="C90" s="309" t="s">
        <v>724</v>
      </c>
      <c r="D90" s="309"/>
      <c r="E90" s="309"/>
      <c r="F90" s="332" t="s">
        <v>705</v>
      </c>
      <c r="G90" s="333"/>
      <c r="H90" s="309" t="s">
        <v>725</v>
      </c>
      <c r="I90" s="309" t="s">
        <v>701</v>
      </c>
      <c r="J90" s="309">
        <v>50</v>
      </c>
      <c r="K90" s="323"/>
    </row>
    <row r="91" s="1" customFormat="1" ht="15" customHeight="1">
      <c r="B91" s="334"/>
      <c r="C91" s="309" t="s">
        <v>726</v>
      </c>
      <c r="D91" s="309"/>
      <c r="E91" s="309"/>
      <c r="F91" s="332" t="s">
        <v>705</v>
      </c>
      <c r="G91" s="333"/>
      <c r="H91" s="309" t="s">
        <v>726</v>
      </c>
      <c r="I91" s="309" t="s">
        <v>701</v>
      </c>
      <c r="J91" s="309">
        <v>50</v>
      </c>
      <c r="K91" s="323"/>
    </row>
    <row r="92" s="1" customFormat="1" ht="15" customHeight="1">
      <c r="B92" s="334"/>
      <c r="C92" s="309" t="s">
        <v>727</v>
      </c>
      <c r="D92" s="309"/>
      <c r="E92" s="309"/>
      <c r="F92" s="332" t="s">
        <v>705</v>
      </c>
      <c r="G92" s="333"/>
      <c r="H92" s="309" t="s">
        <v>728</v>
      </c>
      <c r="I92" s="309" t="s">
        <v>701</v>
      </c>
      <c r="J92" s="309">
        <v>255</v>
      </c>
      <c r="K92" s="323"/>
    </row>
    <row r="93" s="1" customFormat="1" ht="15" customHeight="1">
      <c r="B93" s="334"/>
      <c r="C93" s="309" t="s">
        <v>729</v>
      </c>
      <c r="D93" s="309"/>
      <c r="E93" s="309"/>
      <c r="F93" s="332" t="s">
        <v>699</v>
      </c>
      <c r="G93" s="333"/>
      <c r="H93" s="309" t="s">
        <v>730</v>
      </c>
      <c r="I93" s="309" t="s">
        <v>731</v>
      </c>
      <c r="J93" s="309"/>
      <c r="K93" s="323"/>
    </row>
    <row r="94" s="1" customFormat="1" ht="15" customHeight="1">
      <c r="B94" s="334"/>
      <c r="C94" s="309" t="s">
        <v>732</v>
      </c>
      <c r="D94" s="309"/>
      <c r="E94" s="309"/>
      <c r="F94" s="332" t="s">
        <v>699</v>
      </c>
      <c r="G94" s="333"/>
      <c r="H94" s="309" t="s">
        <v>733</v>
      </c>
      <c r="I94" s="309" t="s">
        <v>734</v>
      </c>
      <c r="J94" s="309"/>
      <c r="K94" s="323"/>
    </row>
    <row r="95" s="1" customFormat="1" ht="15" customHeight="1">
      <c r="B95" s="334"/>
      <c r="C95" s="309" t="s">
        <v>735</v>
      </c>
      <c r="D95" s="309"/>
      <c r="E95" s="309"/>
      <c r="F95" s="332" t="s">
        <v>699</v>
      </c>
      <c r="G95" s="333"/>
      <c r="H95" s="309" t="s">
        <v>735</v>
      </c>
      <c r="I95" s="309" t="s">
        <v>734</v>
      </c>
      <c r="J95" s="309"/>
      <c r="K95" s="323"/>
    </row>
    <row r="96" s="1" customFormat="1" ht="15" customHeight="1">
      <c r="B96" s="334"/>
      <c r="C96" s="309" t="s">
        <v>42</v>
      </c>
      <c r="D96" s="309"/>
      <c r="E96" s="309"/>
      <c r="F96" s="332" t="s">
        <v>699</v>
      </c>
      <c r="G96" s="333"/>
      <c r="H96" s="309" t="s">
        <v>736</v>
      </c>
      <c r="I96" s="309" t="s">
        <v>734</v>
      </c>
      <c r="J96" s="309"/>
      <c r="K96" s="323"/>
    </row>
    <row r="97" s="1" customFormat="1" ht="15" customHeight="1">
      <c r="B97" s="334"/>
      <c r="C97" s="309" t="s">
        <v>52</v>
      </c>
      <c r="D97" s="309"/>
      <c r="E97" s="309"/>
      <c r="F97" s="332" t="s">
        <v>699</v>
      </c>
      <c r="G97" s="333"/>
      <c r="H97" s="309" t="s">
        <v>737</v>
      </c>
      <c r="I97" s="309" t="s">
        <v>734</v>
      </c>
      <c r="J97" s="309"/>
      <c r="K97" s="323"/>
    </row>
    <row r="98" s="1" customFormat="1" ht="15" customHeight="1">
      <c r="B98" s="337"/>
      <c r="C98" s="338"/>
      <c r="D98" s="338"/>
      <c r="E98" s="338"/>
      <c r="F98" s="338"/>
      <c r="G98" s="338"/>
      <c r="H98" s="338"/>
      <c r="I98" s="338"/>
      <c r="J98" s="338"/>
      <c r="K98" s="339"/>
    </row>
    <row r="99" s="1" customFormat="1" ht="18.75" customHeight="1">
      <c r="B99" s="340"/>
      <c r="C99" s="341"/>
      <c r="D99" s="341"/>
      <c r="E99" s="341"/>
      <c r="F99" s="341"/>
      <c r="G99" s="341"/>
      <c r="H99" s="341"/>
      <c r="I99" s="341"/>
      <c r="J99" s="341"/>
      <c r="K99" s="340"/>
    </row>
    <row r="100" s="1" customFormat="1" ht="18.75" customHeight="1">
      <c r="B100" s="317"/>
      <c r="C100" s="317"/>
      <c r="D100" s="317"/>
      <c r="E100" s="317"/>
      <c r="F100" s="317"/>
      <c r="G100" s="317"/>
      <c r="H100" s="317"/>
      <c r="I100" s="317"/>
      <c r="J100" s="317"/>
      <c r="K100" s="317"/>
    </row>
    <row r="101" s="1" customFormat="1" ht="7.5" customHeight="1">
      <c r="B101" s="318"/>
      <c r="C101" s="319"/>
      <c r="D101" s="319"/>
      <c r="E101" s="319"/>
      <c r="F101" s="319"/>
      <c r="G101" s="319"/>
      <c r="H101" s="319"/>
      <c r="I101" s="319"/>
      <c r="J101" s="319"/>
      <c r="K101" s="320"/>
    </row>
    <row r="102" s="1" customFormat="1" ht="45" customHeight="1">
      <c r="B102" s="321"/>
      <c r="C102" s="322" t="s">
        <v>738</v>
      </c>
      <c r="D102" s="322"/>
      <c r="E102" s="322"/>
      <c r="F102" s="322"/>
      <c r="G102" s="322"/>
      <c r="H102" s="322"/>
      <c r="I102" s="322"/>
      <c r="J102" s="322"/>
      <c r="K102" s="323"/>
    </row>
    <row r="103" s="1" customFormat="1" ht="17.25" customHeight="1">
      <c r="B103" s="321"/>
      <c r="C103" s="324" t="s">
        <v>693</v>
      </c>
      <c r="D103" s="324"/>
      <c r="E103" s="324"/>
      <c r="F103" s="324" t="s">
        <v>694</v>
      </c>
      <c r="G103" s="325"/>
      <c r="H103" s="324" t="s">
        <v>58</v>
      </c>
      <c r="I103" s="324" t="s">
        <v>61</v>
      </c>
      <c r="J103" s="324" t="s">
        <v>695</v>
      </c>
      <c r="K103" s="323"/>
    </row>
    <row r="104" s="1" customFormat="1" ht="17.25" customHeight="1">
      <c r="B104" s="321"/>
      <c r="C104" s="326" t="s">
        <v>696</v>
      </c>
      <c r="D104" s="326"/>
      <c r="E104" s="326"/>
      <c r="F104" s="327" t="s">
        <v>697</v>
      </c>
      <c r="G104" s="328"/>
      <c r="H104" s="326"/>
      <c r="I104" s="326"/>
      <c r="J104" s="326" t="s">
        <v>698</v>
      </c>
      <c r="K104" s="323"/>
    </row>
    <row r="105" s="1" customFormat="1" ht="5.25" customHeight="1">
      <c r="B105" s="321"/>
      <c r="C105" s="324"/>
      <c r="D105" s="324"/>
      <c r="E105" s="324"/>
      <c r="F105" s="324"/>
      <c r="G105" s="342"/>
      <c r="H105" s="324"/>
      <c r="I105" s="324"/>
      <c r="J105" s="324"/>
      <c r="K105" s="323"/>
    </row>
    <row r="106" s="1" customFormat="1" ht="15" customHeight="1">
      <c r="B106" s="321"/>
      <c r="C106" s="309" t="s">
        <v>57</v>
      </c>
      <c r="D106" s="331"/>
      <c r="E106" s="331"/>
      <c r="F106" s="332" t="s">
        <v>699</v>
      </c>
      <c r="G106" s="309"/>
      <c r="H106" s="309" t="s">
        <v>739</v>
      </c>
      <c r="I106" s="309" t="s">
        <v>701</v>
      </c>
      <c r="J106" s="309">
        <v>20</v>
      </c>
      <c r="K106" s="323"/>
    </row>
    <row r="107" s="1" customFormat="1" ht="15" customHeight="1">
      <c r="B107" s="321"/>
      <c r="C107" s="309" t="s">
        <v>702</v>
      </c>
      <c r="D107" s="309"/>
      <c r="E107" s="309"/>
      <c r="F107" s="332" t="s">
        <v>699</v>
      </c>
      <c r="G107" s="309"/>
      <c r="H107" s="309" t="s">
        <v>739</v>
      </c>
      <c r="I107" s="309" t="s">
        <v>701</v>
      </c>
      <c r="J107" s="309">
        <v>120</v>
      </c>
      <c r="K107" s="323"/>
    </row>
    <row r="108" s="1" customFormat="1" ht="15" customHeight="1">
      <c r="B108" s="334"/>
      <c r="C108" s="309" t="s">
        <v>704</v>
      </c>
      <c r="D108" s="309"/>
      <c r="E108" s="309"/>
      <c r="F108" s="332" t="s">
        <v>705</v>
      </c>
      <c r="G108" s="309"/>
      <c r="H108" s="309" t="s">
        <v>739</v>
      </c>
      <c r="I108" s="309" t="s">
        <v>701</v>
      </c>
      <c r="J108" s="309">
        <v>50</v>
      </c>
      <c r="K108" s="323"/>
    </row>
    <row r="109" s="1" customFormat="1" ht="15" customHeight="1">
      <c r="B109" s="334"/>
      <c r="C109" s="309" t="s">
        <v>707</v>
      </c>
      <c r="D109" s="309"/>
      <c r="E109" s="309"/>
      <c r="F109" s="332" t="s">
        <v>699</v>
      </c>
      <c r="G109" s="309"/>
      <c r="H109" s="309" t="s">
        <v>739</v>
      </c>
      <c r="I109" s="309" t="s">
        <v>709</v>
      </c>
      <c r="J109" s="309"/>
      <c r="K109" s="323"/>
    </row>
    <row r="110" s="1" customFormat="1" ht="15" customHeight="1">
      <c r="B110" s="334"/>
      <c r="C110" s="309" t="s">
        <v>718</v>
      </c>
      <c r="D110" s="309"/>
      <c r="E110" s="309"/>
      <c r="F110" s="332" t="s">
        <v>705</v>
      </c>
      <c r="G110" s="309"/>
      <c r="H110" s="309" t="s">
        <v>739</v>
      </c>
      <c r="I110" s="309" t="s">
        <v>701</v>
      </c>
      <c r="J110" s="309">
        <v>50</v>
      </c>
      <c r="K110" s="323"/>
    </row>
    <row r="111" s="1" customFormat="1" ht="15" customHeight="1">
      <c r="B111" s="334"/>
      <c r="C111" s="309" t="s">
        <v>726</v>
      </c>
      <c r="D111" s="309"/>
      <c r="E111" s="309"/>
      <c r="F111" s="332" t="s">
        <v>705</v>
      </c>
      <c r="G111" s="309"/>
      <c r="H111" s="309" t="s">
        <v>739</v>
      </c>
      <c r="I111" s="309" t="s">
        <v>701</v>
      </c>
      <c r="J111" s="309">
        <v>50</v>
      </c>
      <c r="K111" s="323"/>
    </row>
    <row r="112" s="1" customFormat="1" ht="15" customHeight="1">
      <c r="B112" s="334"/>
      <c r="C112" s="309" t="s">
        <v>724</v>
      </c>
      <c r="D112" s="309"/>
      <c r="E112" s="309"/>
      <c r="F112" s="332" t="s">
        <v>705</v>
      </c>
      <c r="G112" s="309"/>
      <c r="H112" s="309" t="s">
        <v>739</v>
      </c>
      <c r="I112" s="309" t="s">
        <v>701</v>
      </c>
      <c r="J112" s="309">
        <v>50</v>
      </c>
      <c r="K112" s="323"/>
    </row>
    <row r="113" s="1" customFormat="1" ht="15" customHeight="1">
      <c r="B113" s="334"/>
      <c r="C113" s="309" t="s">
        <v>57</v>
      </c>
      <c r="D113" s="309"/>
      <c r="E113" s="309"/>
      <c r="F113" s="332" t="s">
        <v>699</v>
      </c>
      <c r="G113" s="309"/>
      <c r="H113" s="309" t="s">
        <v>740</v>
      </c>
      <c r="I113" s="309" t="s">
        <v>701</v>
      </c>
      <c r="J113" s="309">
        <v>20</v>
      </c>
      <c r="K113" s="323"/>
    </row>
    <row r="114" s="1" customFormat="1" ht="15" customHeight="1">
      <c r="B114" s="334"/>
      <c r="C114" s="309" t="s">
        <v>741</v>
      </c>
      <c r="D114" s="309"/>
      <c r="E114" s="309"/>
      <c r="F114" s="332" t="s">
        <v>699</v>
      </c>
      <c r="G114" s="309"/>
      <c r="H114" s="309" t="s">
        <v>742</v>
      </c>
      <c r="I114" s="309" t="s">
        <v>701</v>
      </c>
      <c r="J114" s="309">
        <v>120</v>
      </c>
      <c r="K114" s="323"/>
    </row>
    <row r="115" s="1" customFormat="1" ht="15" customHeight="1">
      <c r="B115" s="334"/>
      <c r="C115" s="309" t="s">
        <v>42</v>
      </c>
      <c r="D115" s="309"/>
      <c r="E115" s="309"/>
      <c r="F115" s="332" t="s">
        <v>699</v>
      </c>
      <c r="G115" s="309"/>
      <c r="H115" s="309" t="s">
        <v>743</v>
      </c>
      <c r="I115" s="309" t="s">
        <v>734</v>
      </c>
      <c r="J115" s="309"/>
      <c r="K115" s="323"/>
    </row>
    <row r="116" s="1" customFormat="1" ht="15" customHeight="1">
      <c r="B116" s="334"/>
      <c r="C116" s="309" t="s">
        <v>52</v>
      </c>
      <c r="D116" s="309"/>
      <c r="E116" s="309"/>
      <c r="F116" s="332" t="s">
        <v>699</v>
      </c>
      <c r="G116" s="309"/>
      <c r="H116" s="309" t="s">
        <v>744</v>
      </c>
      <c r="I116" s="309" t="s">
        <v>734</v>
      </c>
      <c r="J116" s="309"/>
      <c r="K116" s="323"/>
    </row>
    <row r="117" s="1" customFormat="1" ht="15" customHeight="1">
      <c r="B117" s="334"/>
      <c r="C117" s="309" t="s">
        <v>61</v>
      </c>
      <c r="D117" s="309"/>
      <c r="E117" s="309"/>
      <c r="F117" s="332" t="s">
        <v>699</v>
      </c>
      <c r="G117" s="309"/>
      <c r="H117" s="309" t="s">
        <v>745</v>
      </c>
      <c r="I117" s="309" t="s">
        <v>746</v>
      </c>
      <c r="J117" s="309"/>
      <c r="K117" s="323"/>
    </row>
    <row r="118" s="1" customFormat="1" ht="15" customHeight="1">
      <c r="B118" s="337"/>
      <c r="C118" s="343"/>
      <c r="D118" s="343"/>
      <c r="E118" s="343"/>
      <c r="F118" s="343"/>
      <c r="G118" s="343"/>
      <c r="H118" s="343"/>
      <c r="I118" s="343"/>
      <c r="J118" s="343"/>
      <c r="K118" s="339"/>
    </row>
    <row r="119" s="1" customFormat="1" ht="18.75" customHeight="1">
      <c r="B119" s="344"/>
      <c r="C119" s="345"/>
      <c r="D119" s="345"/>
      <c r="E119" s="345"/>
      <c r="F119" s="346"/>
      <c r="G119" s="345"/>
      <c r="H119" s="345"/>
      <c r="I119" s="345"/>
      <c r="J119" s="345"/>
      <c r="K119" s="344"/>
    </row>
    <row r="120" s="1" customFormat="1" ht="18.75" customHeight="1">
      <c r="B120" s="317"/>
      <c r="C120" s="317"/>
      <c r="D120" s="317"/>
      <c r="E120" s="317"/>
      <c r="F120" s="317"/>
      <c r="G120" s="317"/>
      <c r="H120" s="317"/>
      <c r="I120" s="317"/>
      <c r="J120" s="317"/>
      <c r="K120" s="317"/>
    </row>
    <row r="121" s="1" customFormat="1" ht="7.5" customHeight="1">
      <c r="B121" s="347"/>
      <c r="C121" s="348"/>
      <c r="D121" s="348"/>
      <c r="E121" s="348"/>
      <c r="F121" s="348"/>
      <c r="G121" s="348"/>
      <c r="H121" s="348"/>
      <c r="I121" s="348"/>
      <c r="J121" s="348"/>
      <c r="K121" s="349"/>
    </row>
    <row r="122" s="1" customFormat="1" ht="45" customHeight="1">
      <c r="B122" s="350"/>
      <c r="C122" s="300" t="s">
        <v>747</v>
      </c>
      <c r="D122" s="300"/>
      <c r="E122" s="300"/>
      <c r="F122" s="300"/>
      <c r="G122" s="300"/>
      <c r="H122" s="300"/>
      <c r="I122" s="300"/>
      <c r="J122" s="300"/>
      <c r="K122" s="351"/>
    </row>
    <row r="123" s="1" customFormat="1" ht="17.25" customHeight="1">
      <c r="B123" s="352"/>
      <c r="C123" s="324" t="s">
        <v>693</v>
      </c>
      <c r="D123" s="324"/>
      <c r="E123" s="324"/>
      <c r="F123" s="324" t="s">
        <v>694</v>
      </c>
      <c r="G123" s="325"/>
      <c r="H123" s="324" t="s">
        <v>58</v>
      </c>
      <c r="I123" s="324" t="s">
        <v>61</v>
      </c>
      <c r="J123" s="324" t="s">
        <v>695</v>
      </c>
      <c r="K123" s="353"/>
    </row>
    <row r="124" s="1" customFormat="1" ht="17.25" customHeight="1">
      <c r="B124" s="352"/>
      <c r="C124" s="326" t="s">
        <v>696</v>
      </c>
      <c r="D124" s="326"/>
      <c r="E124" s="326"/>
      <c r="F124" s="327" t="s">
        <v>697</v>
      </c>
      <c r="G124" s="328"/>
      <c r="H124" s="326"/>
      <c r="I124" s="326"/>
      <c r="J124" s="326" t="s">
        <v>698</v>
      </c>
      <c r="K124" s="353"/>
    </row>
    <row r="125" s="1" customFormat="1" ht="5.25" customHeight="1">
      <c r="B125" s="354"/>
      <c r="C125" s="329"/>
      <c r="D125" s="329"/>
      <c r="E125" s="329"/>
      <c r="F125" s="329"/>
      <c r="G125" s="355"/>
      <c r="H125" s="329"/>
      <c r="I125" s="329"/>
      <c r="J125" s="329"/>
      <c r="K125" s="356"/>
    </row>
    <row r="126" s="1" customFormat="1" ht="15" customHeight="1">
      <c r="B126" s="354"/>
      <c r="C126" s="309" t="s">
        <v>702</v>
      </c>
      <c r="D126" s="331"/>
      <c r="E126" s="331"/>
      <c r="F126" s="332" t="s">
        <v>699</v>
      </c>
      <c r="G126" s="309"/>
      <c r="H126" s="309" t="s">
        <v>739</v>
      </c>
      <c r="I126" s="309" t="s">
        <v>701</v>
      </c>
      <c r="J126" s="309">
        <v>120</v>
      </c>
      <c r="K126" s="357"/>
    </row>
    <row r="127" s="1" customFormat="1" ht="15" customHeight="1">
      <c r="B127" s="354"/>
      <c r="C127" s="309" t="s">
        <v>748</v>
      </c>
      <c r="D127" s="309"/>
      <c r="E127" s="309"/>
      <c r="F127" s="332" t="s">
        <v>699</v>
      </c>
      <c r="G127" s="309"/>
      <c r="H127" s="309" t="s">
        <v>749</v>
      </c>
      <c r="I127" s="309" t="s">
        <v>701</v>
      </c>
      <c r="J127" s="309" t="s">
        <v>750</v>
      </c>
      <c r="K127" s="357"/>
    </row>
    <row r="128" s="1" customFormat="1" ht="15" customHeight="1">
      <c r="B128" s="354"/>
      <c r="C128" s="309" t="s">
        <v>647</v>
      </c>
      <c r="D128" s="309"/>
      <c r="E128" s="309"/>
      <c r="F128" s="332" t="s">
        <v>699</v>
      </c>
      <c r="G128" s="309"/>
      <c r="H128" s="309" t="s">
        <v>751</v>
      </c>
      <c r="I128" s="309" t="s">
        <v>701</v>
      </c>
      <c r="J128" s="309" t="s">
        <v>750</v>
      </c>
      <c r="K128" s="357"/>
    </row>
    <row r="129" s="1" customFormat="1" ht="15" customHeight="1">
      <c r="B129" s="354"/>
      <c r="C129" s="309" t="s">
        <v>710</v>
      </c>
      <c r="D129" s="309"/>
      <c r="E129" s="309"/>
      <c r="F129" s="332" t="s">
        <v>705</v>
      </c>
      <c r="G129" s="309"/>
      <c r="H129" s="309" t="s">
        <v>711</v>
      </c>
      <c r="I129" s="309" t="s">
        <v>701</v>
      </c>
      <c r="J129" s="309">
        <v>15</v>
      </c>
      <c r="K129" s="357"/>
    </row>
    <row r="130" s="1" customFormat="1" ht="15" customHeight="1">
      <c r="B130" s="354"/>
      <c r="C130" s="335" t="s">
        <v>712</v>
      </c>
      <c r="D130" s="335"/>
      <c r="E130" s="335"/>
      <c r="F130" s="336" t="s">
        <v>705</v>
      </c>
      <c r="G130" s="335"/>
      <c r="H130" s="335" t="s">
        <v>713</v>
      </c>
      <c r="I130" s="335" t="s">
        <v>701</v>
      </c>
      <c r="J130" s="335">
        <v>15</v>
      </c>
      <c r="K130" s="357"/>
    </row>
    <row r="131" s="1" customFormat="1" ht="15" customHeight="1">
      <c r="B131" s="354"/>
      <c r="C131" s="335" t="s">
        <v>714</v>
      </c>
      <c r="D131" s="335"/>
      <c r="E131" s="335"/>
      <c r="F131" s="336" t="s">
        <v>705</v>
      </c>
      <c r="G131" s="335"/>
      <c r="H131" s="335" t="s">
        <v>715</v>
      </c>
      <c r="I131" s="335" t="s">
        <v>701</v>
      </c>
      <c r="J131" s="335">
        <v>20</v>
      </c>
      <c r="K131" s="357"/>
    </row>
    <row r="132" s="1" customFormat="1" ht="15" customHeight="1">
      <c r="B132" s="354"/>
      <c r="C132" s="335" t="s">
        <v>716</v>
      </c>
      <c r="D132" s="335"/>
      <c r="E132" s="335"/>
      <c r="F132" s="336" t="s">
        <v>705</v>
      </c>
      <c r="G132" s="335"/>
      <c r="H132" s="335" t="s">
        <v>717</v>
      </c>
      <c r="I132" s="335" t="s">
        <v>701</v>
      </c>
      <c r="J132" s="335">
        <v>20</v>
      </c>
      <c r="K132" s="357"/>
    </row>
    <row r="133" s="1" customFormat="1" ht="15" customHeight="1">
      <c r="B133" s="354"/>
      <c r="C133" s="309" t="s">
        <v>704</v>
      </c>
      <c r="D133" s="309"/>
      <c r="E133" s="309"/>
      <c r="F133" s="332" t="s">
        <v>705</v>
      </c>
      <c r="G133" s="309"/>
      <c r="H133" s="309" t="s">
        <v>739</v>
      </c>
      <c r="I133" s="309" t="s">
        <v>701</v>
      </c>
      <c r="J133" s="309">
        <v>50</v>
      </c>
      <c r="K133" s="357"/>
    </row>
    <row r="134" s="1" customFormat="1" ht="15" customHeight="1">
      <c r="B134" s="354"/>
      <c r="C134" s="309" t="s">
        <v>718</v>
      </c>
      <c r="D134" s="309"/>
      <c r="E134" s="309"/>
      <c r="F134" s="332" t="s">
        <v>705</v>
      </c>
      <c r="G134" s="309"/>
      <c r="H134" s="309" t="s">
        <v>739</v>
      </c>
      <c r="I134" s="309" t="s">
        <v>701</v>
      </c>
      <c r="J134" s="309">
        <v>50</v>
      </c>
      <c r="K134" s="357"/>
    </row>
    <row r="135" s="1" customFormat="1" ht="15" customHeight="1">
      <c r="B135" s="354"/>
      <c r="C135" s="309" t="s">
        <v>724</v>
      </c>
      <c r="D135" s="309"/>
      <c r="E135" s="309"/>
      <c r="F135" s="332" t="s">
        <v>705</v>
      </c>
      <c r="G135" s="309"/>
      <c r="H135" s="309" t="s">
        <v>739</v>
      </c>
      <c r="I135" s="309" t="s">
        <v>701</v>
      </c>
      <c r="J135" s="309">
        <v>50</v>
      </c>
      <c r="K135" s="357"/>
    </row>
    <row r="136" s="1" customFormat="1" ht="15" customHeight="1">
      <c r="B136" s="354"/>
      <c r="C136" s="309" t="s">
        <v>726</v>
      </c>
      <c r="D136" s="309"/>
      <c r="E136" s="309"/>
      <c r="F136" s="332" t="s">
        <v>705</v>
      </c>
      <c r="G136" s="309"/>
      <c r="H136" s="309" t="s">
        <v>739</v>
      </c>
      <c r="I136" s="309" t="s">
        <v>701</v>
      </c>
      <c r="J136" s="309">
        <v>50</v>
      </c>
      <c r="K136" s="357"/>
    </row>
    <row r="137" s="1" customFormat="1" ht="15" customHeight="1">
      <c r="B137" s="354"/>
      <c r="C137" s="309" t="s">
        <v>727</v>
      </c>
      <c r="D137" s="309"/>
      <c r="E137" s="309"/>
      <c r="F137" s="332" t="s">
        <v>705</v>
      </c>
      <c r="G137" s="309"/>
      <c r="H137" s="309" t="s">
        <v>752</v>
      </c>
      <c r="I137" s="309" t="s">
        <v>701</v>
      </c>
      <c r="J137" s="309">
        <v>255</v>
      </c>
      <c r="K137" s="357"/>
    </row>
    <row r="138" s="1" customFormat="1" ht="15" customHeight="1">
      <c r="B138" s="354"/>
      <c r="C138" s="309" t="s">
        <v>729</v>
      </c>
      <c r="D138" s="309"/>
      <c r="E138" s="309"/>
      <c r="F138" s="332" t="s">
        <v>699</v>
      </c>
      <c r="G138" s="309"/>
      <c r="H138" s="309" t="s">
        <v>753</v>
      </c>
      <c r="I138" s="309" t="s">
        <v>731</v>
      </c>
      <c r="J138" s="309"/>
      <c r="K138" s="357"/>
    </row>
    <row r="139" s="1" customFormat="1" ht="15" customHeight="1">
      <c r="B139" s="354"/>
      <c r="C139" s="309" t="s">
        <v>732</v>
      </c>
      <c r="D139" s="309"/>
      <c r="E139" s="309"/>
      <c r="F139" s="332" t="s">
        <v>699</v>
      </c>
      <c r="G139" s="309"/>
      <c r="H139" s="309" t="s">
        <v>754</v>
      </c>
      <c r="I139" s="309" t="s">
        <v>734</v>
      </c>
      <c r="J139" s="309"/>
      <c r="K139" s="357"/>
    </row>
    <row r="140" s="1" customFormat="1" ht="15" customHeight="1">
      <c r="B140" s="354"/>
      <c r="C140" s="309" t="s">
        <v>735</v>
      </c>
      <c r="D140" s="309"/>
      <c r="E140" s="309"/>
      <c r="F140" s="332" t="s">
        <v>699</v>
      </c>
      <c r="G140" s="309"/>
      <c r="H140" s="309" t="s">
        <v>735</v>
      </c>
      <c r="I140" s="309" t="s">
        <v>734</v>
      </c>
      <c r="J140" s="309"/>
      <c r="K140" s="357"/>
    </row>
    <row r="141" s="1" customFormat="1" ht="15" customHeight="1">
      <c r="B141" s="354"/>
      <c r="C141" s="309" t="s">
        <v>42</v>
      </c>
      <c r="D141" s="309"/>
      <c r="E141" s="309"/>
      <c r="F141" s="332" t="s">
        <v>699</v>
      </c>
      <c r="G141" s="309"/>
      <c r="H141" s="309" t="s">
        <v>755</v>
      </c>
      <c r="I141" s="309" t="s">
        <v>734</v>
      </c>
      <c r="J141" s="309"/>
      <c r="K141" s="357"/>
    </row>
    <row r="142" s="1" customFormat="1" ht="15" customHeight="1">
      <c r="B142" s="354"/>
      <c r="C142" s="309" t="s">
        <v>756</v>
      </c>
      <c r="D142" s="309"/>
      <c r="E142" s="309"/>
      <c r="F142" s="332" t="s">
        <v>699</v>
      </c>
      <c r="G142" s="309"/>
      <c r="H142" s="309" t="s">
        <v>757</v>
      </c>
      <c r="I142" s="309" t="s">
        <v>734</v>
      </c>
      <c r="J142" s="309"/>
      <c r="K142" s="357"/>
    </row>
    <row r="143" s="1" customFormat="1" ht="15" customHeight="1">
      <c r="B143" s="358"/>
      <c r="C143" s="359"/>
      <c r="D143" s="359"/>
      <c r="E143" s="359"/>
      <c r="F143" s="359"/>
      <c r="G143" s="359"/>
      <c r="H143" s="359"/>
      <c r="I143" s="359"/>
      <c r="J143" s="359"/>
      <c r="K143" s="360"/>
    </row>
    <row r="144" s="1" customFormat="1" ht="18.75" customHeight="1">
      <c r="B144" s="345"/>
      <c r="C144" s="345"/>
      <c r="D144" s="345"/>
      <c r="E144" s="345"/>
      <c r="F144" s="346"/>
      <c r="G144" s="345"/>
      <c r="H144" s="345"/>
      <c r="I144" s="345"/>
      <c r="J144" s="345"/>
      <c r="K144" s="345"/>
    </row>
    <row r="145" s="1" customFormat="1" ht="18.75" customHeight="1">
      <c r="B145" s="317"/>
      <c r="C145" s="317"/>
      <c r="D145" s="317"/>
      <c r="E145" s="317"/>
      <c r="F145" s="317"/>
      <c r="G145" s="317"/>
      <c r="H145" s="317"/>
      <c r="I145" s="317"/>
      <c r="J145" s="317"/>
      <c r="K145" s="317"/>
    </row>
    <row r="146" s="1" customFormat="1" ht="7.5" customHeight="1">
      <c r="B146" s="318"/>
      <c r="C146" s="319"/>
      <c r="D146" s="319"/>
      <c r="E146" s="319"/>
      <c r="F146" s="319"/>
      <c r="G146" s="319"/>
      <c r="H146" s="319"/>
      <c r="I146" s="319"/>
      <c r="J146" s="319"/>
      <c r="K146" s="320"/>
    </row>
    <row r="147" s="1" customFormat="1" ht="45" customHeight="1">
      <c r="B147" s="321"/>
      <c r="C147" s="322" t="s">
        <v>758</v>
      </c>
      <c r="D147" s="322"/>
      <c r="E147" s="322"/>
      <c r="F147" s="322"/>
      <c r="G147" s="322"/>
      <c r="H147" s="322"/>
      <c r="I147" s="322"/>
      <c r="J147" s="322"/>
      <c r="K147" s="323"/>
    </row>
    <row r="148" s="1" customFormat="1" ht="17.25" customHeight="1">
      <c r="B148" s="321"/>
      <c r="C148" s="324" t="s">
        <v>693</v>
      </c>
      <c r="D148" s="324"/>
      <c r="E148" s="324"/>
      <c r="F148" s="324" t="s">
        <v>694</v>
      </c>
      <c r="G148" s="325"/>
      <c r="H148" s="324" t="s">
        <v>58</v>
      </c>
      <c r="I148" s="324" t="s">
        <v>61</v>
      </c>
      <c r="J148" s="324" t="s">
        <v>695</v>
      </c>
      <c r="K148" s="323"/>
    </row>
    <row r="149" s="1" customFormat="1" ht="17.25" customHeight="1">
      <c r="B149" s="321"/>
      <c r="C149" s="326" t="s">
        <v>696</v>
      </c>
      <c r="D149" s="326"/>
      <c r="E149" s="326"/>
      <c r="F149" s="327" t="s">
        <v>697</v>
      </c>
      <c r="G149" s="328"/>
      <c r="H149" s="326"/>
      <c r="I149" s="326"/>
      <c r="J149" s="326" t="s">
        <v>698</v>
      </c>
      <c r="K149" s="323"/>
    </row>
    <row r="150" s="1" customFormat="1" ht="5.25" customHeight="1">
      <c r="B150" s="334"/>
      <c r="C150" s="329"/>
      <c r="D150" s="329"/>
      <c r="E150" s="329"/>
      <c r="F150" s="329"/>
      <c r="G150" s="330"/>
      <c r="H150" s="329"/>
      <c r="I150" s="329"/>
      <c r="J150" s="329"/>
      <c r="K150" s="357"/>
    </row>
    <row r="151" s="1" customFormat="1" ht="15" customHeight="1">
      <c r="B151" s="334"/>
      <c r="C151" s="361" t="s">
        <v>702</v>
      </c>
      <c r="D151" s="309"/>
      <c r="E151" s="309"/>
      <c r="F151" s="362" t="s">
        <v>699</v>
      </c>
      <c r="G151" s="309"/>
      <c r="H151" s="361" t="s">
        <v>739</v>
      </c>
      <c r="I151" s="361" t="s">
        <v>701</v>
      </c>
      <c r="J151" s="361">
        <v>120</v>
      </c>
      <c r="K151" s="357"/>
    </row>
    <row r="152" s="1" customFormat="1" ht="15" customHeight="1">
      <c r="B152" s="334"/>
      <c r="C152" s="361" t="s">
        <v>748</v>
      </c>
      <c r="D152" s="309"/>
      <c r="E152" s="309"/>
      <c r="F152" s="362" t="s">
        <v>699</v>
      </c>
      <c r="G152" s="309"/>
      <c r="H152" s="361" t="s">
        <v>759</v>
      </c>
      <c r="I152" s="361" t="s">
        <v>701</v>
      </c>
      <c r="J152" s="361" t="s">
        <v>750</v>
      </c>
      <c r="K152" s="357"/>
    </row>
    <row r="153" s="1" customFormat="1" ht="15" customHeight="1">
      <c r="B153" s="334"/>
      <c r="C153" s="361" t="s">
        <v>647</v>
      </c>
      <c r="D153" s="309"/>
      <c r="E153" s="309"/>
      <c r="F153" s="362" t="s">
        <v>699</v>
      </c>
      <c r="G153" s="309"/>
      <c r="H153" s="361" t="s">
        <v>760</v>
      </c>
      <c r="I153" s="361" t="s">
        <v>701</v>
      </c>
      <c r="J153" s="361" t="s">
        <v>750</v>
      </c>
      <c r="K153" s="357"/>
    </row>
    <row r="154" s="1" customFormat="1" ht="15" customHeight="1">
      <c r="B154" s="334"/>
      <c r="C154" s="361" t="s">
        <v>704</v>
      </c>
      <c r="D154" s="309"/>
      <c r="E154" s="309"/>
      <c r="F154" s="362" t="s">
        <v>705</v>
      </c>
      <c r="G154" s="309"/>
      <c r="H154" s="361" t="s">
        <v>739</v>
      </c>
      <c r="I154" s="361" t="s">
        <v>701</v>
      </c>
      <c r="J154" s="361">
        <v>50</v>
      </c>
      <c r="K154" s="357"/>
    </row>
    <row r="155" s="1" customFormat="1" ht="15" customHeight="1">
      <c r="B155" s="334"/>
      <c r="C155" s="361" t="s">
        <v>707</v>
      </c>
      <c r="D155" s="309"/>
      <c r="E155" s="309"/>
      <c r="F155" s="362" t="s">
        <v>699</v>
      </c>
      <c r="G155" s="309"/>
      <c r="H155" s="361" t="s">
        <v>739</v>
      </c>
      <c r="I155" s="361" t="s">
        <v>709</v>
      </c>
      <c r="J155" s="361"/>
      <c r="K155" s="357"/>
    </row>
    <row r="156" s="1" customFormat="1" ht="15" customHeight="1">
      <c r="B156" s="334"/>
      <c r="C156" s="361" t="s">
        <v>718</v>
      </c>
      <c r="D156" s="309"/>
      <c r="E156" s="309"/>
      <c r="F156" s="362" t="s">
        <v>705</v>
      </c>
      <c r="G156" s="309"/>
      <c r="H156" s="361" t="s">
        <v>739</v>
      </c>
      <c r="I156" s="361" t="s">
        <v>701</v>
      </c>
      <c r="J156" s="361">
        <v>50</v>
      </c>
      <c r="K156" s="357"/>
    </row>
    <row r="157" s="1" customFormat="1" ht="15" customHeight="1">
      <c r="B157" s="334"/>
      <c r="C157" s="361" t="s">
        <v>726</v>
      </c>
      <c r="D157" s="309"/>
      <c r="E157" s="309"/>
      <c r="F157" s="362" t="s">
        <v>705</v>
      </c>
      <c r="G157" s="309"/>
      <c r="H157" s="361" t="s">
        <v>739</v>
      </c>
      <c r="I157" s="361" t="s">
        <v>701</v>
      </c>
      <c r="J157" s="361">
        <v>50</v>
      </c>
      <c r="K157" s="357"/>
    </row>
    <row r="158" s="1" customFormat="1" ht="15" customHeight="1">
      <c r="B158" s="334"/>
      <c r="C158" s="361" t="s">
        <v>724</v>
      </c>
      <c r="D158" s="309"/>
      <c r="E158" s="309"/>
      <c r="F158" s="362" t="s">
        <v>705</v>
      </c>
      <c r="G158" s="309"/>
      <c r="H158" s="361" t="s">
        <v>739</v>
      </c>
      <c r="I158" s="361" t="s">
        <v>701</v>
      </c>
      <c r="J158" s="361">
        <v>50</v>
      </c>
      <c r="K158" s="357"/>
    </row>
    <row r="159" s="1" customFormat="1" ht="15" customHeight="1">
      <c r="B159" s="334"/>
      <c r="C159" s="361" t="s">
        <v>109</v>
      </c>
      <c r="D159" s="309"/>
      <c r="E159" s="309"/>
      <c r="F159" s="362" t="s">
        <v>699</v>
      </c>
      <c r="G159" s="309"/>
      <c r="H159" s="361" t="s">
        <v>761</v>
      </c>
      <c r="I159" s="361" t="s">
        <v>701</v>
      </c>
      <c r="J159" s="361" t="s">
        <v>762</v>
      </c>
      <c r="K159" s="357"/>
    </row>
    <row r="160" s="1" customFormat="1" ht="15" customHeight="1">
      <c r="B160" s="334"/>
      <c r="C160" s="361" t="s">
        <v>763</v>
      </c>
      <c r="D160" s="309"/>
      <c r="E160" s="309"/>
      <c r="F160" s="362" t="s">
        <v>699</v>
      </c>
      <c r="G160" s="309"/>
      <c r="H160" s="361" t="s">
        <v>764</v>
      </c>
      <c r="I160" s="361" t="s">
        <v>734</v>
      </c>
      <c r="J160" s="361"/>
      <c r="K160" s="357"/>
    </row>
    <row r="161" s="1" customFormat="1" ht="15" customHeight="1">
      <c r="B161" s="363"/>
      <c r="C161" s="343"/>
      <c r="D161" s="343"/>
      <c r="E161" s="343"/>
      <c r="F161" s="343"/>
      <c r="G161" s="343"/>
      <c r="H161" s="343"/>
      <c r="I161" s="343"/>
      <c r="J161" s="343"/>
      <c r="K161" s="364"/>
    </row>
    <row r="162" s="1" customFormat="1" ht="18.75" customHeight="1">
      <c r="B162" s="345"/>
      <c r="C162" s="355"/>
      <c r="D162" s="355"/>
      <c r="E162" s="355"/>
      <c r="F162" s="365"/>
      <c r="G162" s="355"/>
      <c r="H162" s="355"/>
      <c r="I162" s="355"/>
      <c r="J162" s="355"/>
      <c r="K162" s="345"/>
    </row>
    <row r="163" s="1" customFormat="1" ht="18.75" customHeight="1">
      <c r="B163" s="317"/>
      <c r="C163" s="317"/>
      <c r="D163" s="317"/>
      <c r="E163" s="317"/>
      <c r="F163" s="317"/>
      <c r="G163" s="317"/>
      <c r="H163" s="317"/>
      <c r="I163" s="317"/>
      <c r="J163" s="317"/>
      <c r="K163" s="317"/>
    </row>
    <row r="164" s="1" customFormat="1" ht="7.5" customHeight="1">
      <c r="B164" s="296"/>
      <c r="C164" s="297"/>
      <c r="D164" s="297"/>
      <c r="E164" s="297"/>
      <c r="F164" s="297"/>
      <c r="G164" s="297"/>
      <c r="H164" s="297"/>
      <c r="I164" s="297"/>
      <c r="J164" s="297"/>
      <c r="K164" s="298"/>
    </row>
    <row r="165" s="1" customFormat="1" ht="45" customHeight="1">
      <c r="B165" s="299"/>
      <c r="C165" s="300" t="s">
        <v>765</v>
      </c>
      <c r="D165" s="300"/>
      <c r="E165" s="300"/>
      <c r="F165" s="300"/>
      <c r="G165" s="300"/>
      <c r="H165" s="300"/>
      <c r="I165" s="300"/>
      <c r="J165" s="300"/>
      <c r="K165" s="301"/>
    </row>
    <row r="166" s="1" customFormat="1" ht="17.25" customHeight="1">
      <c r="B166" s="299"/>
      <c r="C166" s="324" t="s">
        <v>693</v>
      </c>
      <c r="D166" s="324"/>
      <c r="E166" s="324"/>
      <c r="F166" s="324" t="s">
        <v>694</v>
      </c>
      <c r="G166" s="366"/>
      <c r="H166" s="367" t="s">
        <v>58</v>
      </c>
      <c r="I166" s="367" t="s">
        <v>61</v>
      </c>
      <c r="J166" s="324" t="s">
        <v>695</v>
      </c>
      <c r="K166" s="301"/>
    </row>
    <row r="167" s="1" customFormat="1" ht="17.25" customHeight="1">
      <c r="B167" s="302"/>
      <c r="C167" s="326" t="s">
        <v>696</v>
      </c>
      <c r="D167" s="326"/>
      <c r="E167" s="326"/>
      <c r="F167" s="327" t="s">
        <v>697</v>
      </c>
      <c r="G167" s="368"/>
      <c r="H167" s="369"/>
      <c r="I167" s="369"/>
      <c r="J167" s="326" t="s">
        <v>698</v>
      </c>
      <c r="K167" s="304"/>
    </row>
    <row r="168" s="1" customFormat="1" ht="5.25" customHeight="1">
      <c r="B168" s="334"/>
      <c r="C168" s="329"/>
      <c r="D168" s="329"/>
      <c r="E168" s="329"/>
      <c r="F168" s="329"/>
      <c r="G168" s="330"/>
      <c r="H168" s="329"/>
      <c r="I168" s="329"/>
      <c r="J168" s="329"/>
      <c r="K168" s="357"/>
    </row>
    <row r="169" s="1" customFormat="1" ht="15" customHeight="1">
      <c r="B169" s="334"/>
      <c r="C169" s="309" t="s">
        <v>702</v>
      </c>
      <c r="D169" s="309"/>
      <c r="E169" s="309"/>
      <c r="F169" s="332" t="s">
        <v>699</v>
      </c>
      <c r="G169" s="309"/>
      <c r="H169" s="309" t="s">
        <v>739</v>
      </c>
      <c r="I169" s="309" t="s">
        <v>701</v>
      </c>
      <c r="J169" s="309">
        <v>120</v>
      </c>
      <c r="K169" s="357"/>
    </row>
    <row r="170" s="1" customFormat="1" ht="15" customHeight="1">
      <c r="B170" s="334"/>
      <c r="C170" s="309" t="s">
        <v>748</v>
      </c>
      <c r="D170" s="309"/>
      <c r="E170" s="309"/>
      <c r="F170" s="332" t="s">
        <v>699</v>
      </c>
      <c r="G170" s="309"/>
      <c r="H170" s="309" t="s">
        <v>749</v>
      </c>
      <c r="I170" s="309" t="s">
        <v>701</v>
      </c>
      <c r="J170" s="309" t="s">
        <v>750</v>
      </c>
      <c r="K170" s="357"/>
    </row>
    <row r="171" s="1" customFormat="1" ht="15" customHeight="1">
      <c r="B171" s="334"/>
      <c r="C171" s="309" t="s">
        <v>647</v>
      </c>
      <c r="D171" s="309"/>
      <c r="E171" s="309"/>
      <c r="F171" s="332" t="s">
        <v>699</v>
      </c>
      <c r="G171" s="309"/>
      <c r="H171" s="309" t="s">
        <v>766</v>
      </c>
      <c r="I171" s="309" t="s">
        <v>701</v>
      </c>
      <c r="J171" s="309" t="s">
        <v>750</v>
      </c>
      <c r="K171" s="357"/>
    </row>
    <row r="172" s="1" customFormat="1" ht="15" customHeight="1">
      <c r="B172" s="334"/>
      <c r="C172" s="309" t="s">
        <v>704</v>
      </c>
      <c r="D172" s="309"/>
      <c r="E172" s="309"/>
      <c r="F172" s="332" t="s">
        <v>705</v>
      </c>
      <c r="G172" s="309"/>
      <c r="H172" s="309" t="s">
        <v>766</v>
      </c>
      <c r="I172" s="309" t="s">
        <v>701</v>
      </c>
      <c r="J172" s="309">
        <v>50</v>
      </c>
      <c r="K172" s="357"/>
    </row>
    <row r="173" s="1" customFormat="1" ht="15" customHeight="1">
      <c r="B173" s="334"/>
      <c r="C173" s="309" t="s">
        <v>707</v>
      </c>
      <c r="D173" s="309"/>
      <c r="E173" s="309"/>
      <c r="F173" s="332" t="s">
        <v>699</v>
      </c>
      <c r="G173" s="309"/>
      <c r="H173" s="309" t="s">
        <v>766</v>
      </c>
      <c r="I173" s="309" t="s">
        <v>709</v>
      </c>
      <c r="J173" s="309"/>
      <c r="K173" s="357"/>
    </row>
    <row r="174" s="1" customFormat="1" ht="15" customHeight="1">
      <c r="B174" s="334"/>
      <c r="C174" s="309" t="s">
        <v>718</v>
      </c>
      <c r="D174" s="309"/>
      <c r="E174" s="309"/>
      <c r="F174" s="332" t="s">
        <v>705</v>
      </c>
      <c r="G174" s="309"/>
      <c r="H174" s="309" t="s">
        <v>766</v>
      </c>
      <c r="I174" s="309" t="s">
        <v>701</v>
      </c>
      <c r="J174" s="309">
        <v>50</v>
      </c>
      <c r="K174" s="357"/>
    </row>
    <row r="175" s="1" customFormat="1" ht="15" customHeight="1">
      <c r="B175" s="334"/>
      <c r="C175" s="309" t="s">
        <v>726</v>
      </c>
      <c r="D175" s="309"/>
      <c r="E175" s="309"/>
      <c r="F175" s="332" t="s">
        <v>705</v>
      </c>
      <c r="G175" s="309"/>
      <c r="H175" s="309" t="s">
        <v>766</v>
      </c>
      <c r="I175" s="309" t="s">
        <v>701</v>
      </c>
      <c r="J175" s="309">
        <v>50</v>
      </c>
      <c r="K175" s="357"/>
    </row>
    <row r="176" s="1" customFormat="1" ht="15" customHeight="1">
      <c r="B176" s="334"/>
      <c r="C176" s="309" t="s">
        <v>724</v>
      </c>
      <c r="D176" s="309"/>
      <c r="E176" s="309"/>
      <c r="F176" s="332" t="s">
        <v>705</v>
      </c>
      <c r="G176" s="309"/>
      <c r="H176" s="309" t="s">
        <v>766</v>
      </c>
      <c r="I176" s="309" t="s">
        <v>701</v>
      </c>
      <c r="J176" s="309">
        <v>50</v>
      </c>
      <c r="K176" s="357"/>
    </row>
    <row r="177" s="1" customFormat="1" ht="15" customHeight="1">
      <c r="B177" s="334"/>
      <c r="C177" s="309" t="s">
        <v>125</v>
      </c>
      <c r="D177" s="309"/>
      <c r="E177" s="309"/>
      <c r="F177" s="332" t="s">
        <v>699</v>
      </c>
      <c r="G177" s="309"/>
      <c r="H177" s="309" t="s">
        <v>767</v>
      </c>
      <c r="I177" s="309" t="s">
        <v>768</v>
      </c>
      <c r="J177" s="309"/>
      <c r="K177" s="357"/>
    </row>
    <row r="178" s="1" customFormat="1" ht="15" customHeight="1">
      <c r="B178" s="334"/>
      <c r="C178" s="309" t="s">
        <v>61</v>
      </c>
      <c r="D178" s="309"/>
      <c r="E178" s="309"/>
      <c r="F178" s="332" t="s">
        <v>699</v>
      </c>
      <c r="G178" s="309"/>
      <c r="H178" s="309" t="s">
        <v>769</v>
      </c>
      <c r="I178" s="309" t="s">
        <v>770</v>
      </c>
      <c r="J178" s="309">
        <v>1</v>
      </c>
      <c r="K178" s="357"/>
    </row>
    <row r="179" s="1" customFormat="1" ht="15" customHeight="1">
      <c r="B179" s="334"/>
      <c r="C179" s="309" t="s">
        <v>57</v>
      </c>
      <c r="D179" s="309"/>
      <c r="E179" s="309"/>
      <c r="F179" s="332" t="s">
        <v>699</v>
      </c>
      <c r="G179" s="309"/>
      <c r="H179" s="309" t="s">
        <v>771</v>
      </c>
      <c r="I179" s="309" t="s">
        <v>701</v>
      </c>
      <c r="J179" s="309">
        <v>20</v>
      </c>
      <c r="K179" s="357"/>
    </row>
    <row r="180" s="1" customFormat="1" ht="15" customHeight="1">
      <c r="B180" s="334"/>
      <c r="C180" s="309" t="s">
        <v>58</v>
      </c>
      <c r="D180" s="309"/>
      <c r="E180" s="309"/>
      <c r="F180" s="332" t="s">
        <v>699</v>
      </c>
      <c r="G180" s="309"/>
      <c r="H180" s="309" t="s">
        <v>772</v>
      </c>
      <c r="I180" s="309" t="s">
        <v>701</v>
      </c>
      <c r="J180" s="309">
        <v>255</v>
      </c>
      <c r="K180" s="357"/>
    </row>
    <row r="181" s="1" customFormat="1" ht="15" customHeight="1">
      <c r="B181" s="334"/>
      <c r="C181" s="309" t="s">
        <v>126</v>
      </c>
      <c r="D181" s="309"/>
      <c r="E181" s="309"/>
      <c r="F181" s="332" t="s">
        <v>699</v>
      </c>
      <c r="G181" s="309"/>
      <c r="H181" s="309" t="s">
        <v>663</v>
      </c>
      <c r="I181" s="309" t="s">
        <v>701</v>
      </c>
      <c r="J181" s="309">
        <v>10</v>
      </c>
      <c r="K181" s="357"/>
    </row>
    <row r="182" s="1" customFormat="1" ht="15" customHeight="1">
      <c r="B182" s="334"/>
      <c r="C182" s="309" t="s">
        <v>127</v>
      </c>
      <c r="D182" s="309"/>
      <c r="E182" s="309"/>
      <c r="F182" s="332" t="s">
        <v>699</v>
      </c>
      <c r="G182" s="309"/>
      <c r="H182" s="309" t="s">
        <v>773</v>
      </c>
      <c r="I182" s="309" t="s">
        <v>734</v>
      </c>
      <c r="J182" s="309"/>
      <c r="K182" s="357"/>
    </row>
    <row r="183" s="1" customFormat="1" ht="15" customHeight="1">
      <c r="B183" s="334"/>
      <c r="C183" s="309" t="s">
        <v>774</v>
      </c>
      <c r="D183" s="309"/>
      <c r="E183" s="309"/>
      <c r="F183" s="332" t="s">
        <v>699</v>
      </c>
      <c r="G183" s="309"/>
      <c r="H183" s="309" t="s">
        <v>775</v>
      </c>
      <c r="I183" s="309" t="s">
        <v>734</v>
      </c>
      <c r="J183" s="309"/>
      <c r="K183" s="357"/>
    </row>
    <row r="184" s="1" customFormat="1" ht="15" customHeight="1">
      <c r="B184" s="334"/>
      <c r="C184" s="309" t="s">
        <v>763</v>
      </c>
      <c r="D184" s="309"/>
      <c r="E184" s="309"/>
      <c r="F184" s="332" t="s">
        <v>699</v>
      </c>
      <c r="G184" s="309"/>
      <c r="H184" s="309" t="s">
        <v>776</v>
      </c>
      <c r="I184" s="309" t="s">
        <v>734</v>
      </c>
      <c r="J184" s="309"/>
      <c r="K184" s="357"/>
    </row>
    <row r="185" s="1" customFormat="1" ht="15" customHeight="1">
      <c r="B185" s="334"/>
      <c r="C185" s="309" t="s">
        <v>129</v>
      </c>
      <c r="D185" s="309"/>
      <c r="E185" s="309"/>
      <c r="F185" s="332" t="s">
        <v>705</v>
      </c>
      <c r="G185" s="309"/>
      <c r="H185" s="309" t="s">
        <v>777</v>
      </c>
      <c r="I185" s="309" t="s">
        <v>701</v>
      </c>
      <c r="J185" s="309">
        <v>50</v>
      </c>
      <c r="K185" s="357"/>
    </row>
    <row r="186" s="1" customFormat="1" ht="15" customHeight="1">
      <c r="B186" s="334"/>
      <c r="C186" s="309" t="s">
        <v>778</v>
      </c>
      <c r="D186" s="309"/>
      <c r="E186" s="309"/>
      <c r="F186" s="332" t="s">
        <v>705</v>
      </c>
      <c r="G186" s="309"/>
      <c r="H186" s="309" t="s">
        <v>779</v>
      </c>
      <c r="I186" s="309" t="s">
        <v>780</v>
      </c>
      <c r="J186" s="309"/>
      <c r="K186" s="357"/>
    </row>
    <row r="187" s="1" customFormat="1" ht="15" customHeight="1">
      <c r="B187" s="334"/>
      <c r="C187" s="309" t="s">
        <v>781</v>
      </c>
      <c r="D187" s="309"/>
      <c r="E187" s="309"/>
      <c r="F187" s="332" t="s">
        <v>705</v>
      </c>
      <c r="G187" s="309"/>
      <c r="H187" s="309" t="s">
        <v>782</v>
      </c>
      <c r="I187" s="309" t="s">
        <v>780</v>
      </c>
      <c r="J187" s="309"/>
      <c r="K187" s="357"/>
    </row>
    <row r="188" s="1" customFormat="1" ht="15" customHeight="1">
      <c r="B188" s="334"/>
      <c r="C188" s="309" t="s">
        <v>783</v>
      </c>
      <c r="D188" s="309"/>
      <c r="E188" s="309"/>
      <c r="F188" s="332" t="s">
        <v>705</v>
      </c>
      <c r="G188" s="309"/>
      <c r="H188" s="309" t="s">
        <v>784</v>
      </c>
      <c r="I188" s="309" t="s">
        <v>780</v>
      </c>
      <c r="J188" s="309"/>
      <c r="K188" s="357"/>
    </row>
    <row r="189" s="1" customFormat="1" ht="15" customHeight="1">
      <c r="B189" s="334"/>
      <c r="C189" s="370" t="s">
        <v>785</v>
      </c>
      <c r="D189" s="309"/>
      <c r="E189" s="309"/>
      <c r="F189" s="332" t="s">
        <v>705</v>
      </c>
      <c r="G189" s="309"/>
      <c r="H189" s="309" t="s">
        <v>786</v>
      </c>
      <c r="I189" s="309" t="s">
        <v>787</v>
      </c>
      <c r="J189" s="371" t="s">
        <v>788</v>
      </c>
      <c r="K189" s="357"/>
    </row>
    <row r="190" s="17" customFormat="1" ht="15" customHeight="1">
      <c r="B190" s="372"/>
      <c r="C190" s="373" t="s">
        <v>789</v>
      </c>
      <c r="D190" s="374"/>
      <c r="E190" s="374"/>
      <c r="F190" s="375" t="s">
        <v>705</v>
      </c>
      <c r="G190" s="374"/>
      <c r="H190" s="374" t="s">
        <v>790</v>
      </c>
      <c r="I190" s="374" t="s">
        <v>787</v>
      </c>
      <c r="J190" s="376" t="s">
        <v>788</v>
      </c>
      <c r="K190" s="377"/>
    </row>
    <row r="191" s="1" customFormat="1" ht="15" customHeight="1">
      <c r="B191" s="334"/>
      <c r="C191" s="370" t="s">
        <v>46</v>
      </c>
      <c r="D191" s="309"/>
      <c r="E191" s="309"/>
      <c r="F191" s="332" t="s">
        <v>699</v>
      </c>
      <c r="G191" s="309"/>
      <c r="H191" s="306" t="s">
        <v>791</v>
      </c>
      <c r="I191" s="309" t="s">
        <v>792</v>
      </c>
      <c r="J191" s="309"/>
      <c r="K191" s="357"/>
    </row>
    <row r="192" s="1" customFormat="1" ht="15" customHeight="1">
      <c r="B192" s="334"/>
      <c r="C192" s="370" t="s">
        <v>793</v>
      </c>
      <c r="D192" s="309"/>
      <c r="E192" s="309"/>
      <c r="F192" s="332" t="s">
        <v>699</v>
      </c>
      <c r="G192" s="309"/>
      <c r="H192" s="309" t="s">
        <v>794</v>
      </c>
      <c r="I192" s="309" t="s">
        <v>734</v>
      </c>
      <c r="J192" s="309"/>
      <c r="K192" s="357"/>
    </row>
    <row r="193" s="1" customFormat="1" ht="15" customHeight="1">
      <c r="B193" s="334"/>
      <c r="C193" s="370" t="s">
        <v>795</v>
      </c>
      <c r="D193" s="309"/>
      <c r="E193" s="309"/>
      <c r="F193" s="332" t="s">
        <v>699</v>
      </c>
      <c r="G193" s="309"/>
      <c r="H193" s="309" t="s">
        <v>796</v>
      </c>
      <c r="I193" s="309" t="s">
        <v>734</v>
      </c>
      <c r="J193" s="309"/>
      <c r="K193" s="357"/>
    </row>
    <row r="194" s="1" customFormat="1" ht="15" customHeight="1">
      <c r="B194" s="334"/>
      <c r="C194" s="370" t="s">
        <v>797</v>
      </c>
      <c r="D194" s="309"/>
      <c r="E194" s="309"/>
      <c r="F194" s="332" t="s">
        <v>705</v>
      </c>
      <c r="G194" s="309"/>
      <c r="H194" s="309" t="s">
        <v>798</v>
      </c>
      <c r="I194" s="309" t="s">
        <v>734</v>
      </c>
      <c r="J194" s="309"/>
      <c r="K194" s="357"/>
    </row>
    <row r="195" s="1" customFormat="1" ht="15" customHeight="1">
      <c r="B195" s="363"/>
      <c r="C195" s="378"/>
      <c r="D195" s="343"/>
      <c r="E195" s="343"/>
      <c r="F195" s="343"/>
      <c r="G195" s="343"/>
      <c r="H195" s="343"/>
      <c r="I195" s="343"/>
      <c r="J195" s="343"/>
      <c r="K195" s="364"/>
    </row>
    <row r="196" s="1" customFormat="1" ht="18.75" customHeight="1">
      <c r="B196" s="345"/>
      <c r="C196" s="355"/>
      <c r="D196" s="355"/>
      <c r="E196" s="355"/>
      <c r="F196" s="365"/>
      <c r="G196" s="355"/>
      <c r="H196" s="355"/>
      <c r="I196" s="355"/>
      <c r="J196" s="355"/>
      <c r="K196" s="345"/>
    </row>
    <row r="197" s="1" customFormat="1" ht="18.75" customHeight="1">
      <c r="B197" s="345"/>
      <c r="C197" s="355"/>
      <c r="D197" s="355"/>
      <c r="E197" s="355"/>
      <c r="F197" s="365"/>
      <c r="G197" s="355"/>
      <c r="H197" s="355"/>
      <c r="I197" s="355"/>
      <c r="J197" s="355"/>
      <c r="K197" s="345"/>
    </row>
    <row r="198" s="1" customFormat="1" ht="18.75" customHeight="1">
      <c r="B198" s="317"/>
      <c r="C198" s="317"/>
      <c r="D198" s="317"/>
      <c r="E198" s="317"/>
      <c r="F198" s="317"/>
      <c r="G198" s="317"/>
      <c r="H198" s="317"/>
      <c r="I198" s="317"/>
      <c r="J198" s="317"/>
      <c r="K198" s="317"/>
    </row>
    <row r="199" s="1" customFormat="1" ht="13.5">
      <c r="B199" s="296"/>
      <c r="C199" s="297"/>
      <c r="D199" s="297"/>
      <c r="E199" s="297"/>
      <c r="F199" s="297"/>
      <c r="G199" s="297"/>
      <c r="H199" s="297"/>
      <c r="I199" s="297"/>
      <c r="J199" s="297"/>
      <c r="K199" s="298"/>
    </row>
    <row r="200" s="1" customFormat="1" ht="21">
      <c r="B200" s="299"/>
      <c r="C200" s="300" t="s">
        <v>799</v>
      </c>
      <c r="D200" s="300"/>
      <c r="E200" s="300"/>
      <c r="F200" s="300"/>
      <c r="G200" s="300"/>
      <c r="H200" s="300"/>
      <c r="I200" s="300"/>
      <c r="J200" s="300"/>
      <c r="K200" s="301"/>
    </row>
    <row r="201" s="1" customFormat="1" ht="25.5" customHeight="1">
      <c r="B201" s="299"/>
      <c r="C201" s="379" t="s">
        <v>800</v>
      </c>
      <c r="D201" s="379"/>
      <c r="E201" s="379"/>
      <c r="F201" s="379" t="s">
        <v>801</v>
      </c>
      <c r="G201" s="380"/>
      <c r="H201" s="379" t="s">
        <v>802</v>
      </c>
      <c r="I201" s="379"/>
      <c r="J201" s="379"/>
      <c r="K201" s="301"/>
    </row>
    <row r="202" s="1" customFormat="1" ht="5.25" customHeight="1">
      <c r="B202" s="334"/>
      <c r="C202" s="329"/>
      <c r="D202" s="329"/>
      <c r="E202" s="329"/>
      <c r="F202" s="329"/>
      <c r="G202" s="355"/>
      <c r="H202" s="329"/>
      <c r="I202" s="329"/>
      <c r="J202" s="329"/>
      <c r="K202" s="357"/>
    </row>
    <row r="203" s="1" customFormat="1" ht="15" customHeight="1">
      <c r="B203" s="334"/>
      <c r="C203" s="309" t="s">
        <v>792</v>
      </c>
      <c r="D203" s="309"/>
      <c r="E203" s="309"/>
      <c r="F203" s="332" t="s">
        <v>47</v>
      </c>
      <c r="G203" s="309"/>
      <c r="H203" s="309" t="s">
        <v>803</v>
      </c>
      <c r="I203" s="309"/>
      <c r="J203" s="309"/>
      <c r="K203" s="357"/>
    </row>
    <row r="204" s="1" customFormat="1" ht="15" customHeight="1">
      <c r="B204" s="334"/>
      <c r="C204" s="309"/>
      <c r="D204" s="309"/>
      <c r="E204" s="309"/>
      <c r="F204" s="332" t="s">
        <v>48</v>
      </c>
      <c r="G204" s="309"/>
      <c r="H204" s="309" t="s">
        <v>804</v>
      </c>
      <c r="I204" s="309"/>
      <c r="J204" s="309"/>
      <c r="K204" s="357"/>
    </row>
    <row r="205" s="1" customFormat="1" ht="15" customHeight="1">
      <c r="B205" s="334"/>
      <c r="C205" s="309"/>
      <c r="D205" s="309"/>
      <c r="E205" s="309"/>
      <c r="F205" s="332" t="s">
        <v>51</v>
      </c>
      <c r="G205" s="309"/>
      <c r="H205" s="309" t="s">
        <v>805</v>
      </c>
      <c r="I205" s="309"/>
      <c r="J205" s="309"/>
      <c r="K205" s="357"/>
    </row>
    <row r="206" s="1" customFormat="1" ht="15" customHeight="1">
      <c r="B206" s="334"/>
      <c r="C206" s="309"/>
      <c r="D206" s="309"/>
      <c r="E206" s="309"/>
      <c r="F206" s="332" t="s">
        <v>49</v>
      </c>
      <c r="G206" s="309"/>
      <c r="H206" s="309" t="s">
        <v>806</v>
      </c>
      <c r="I206" s="309"/>
      <c r="J206" s="309"/>
      <c r="K206" s="357"/>
    </row>
    <row r="207" s="1" customFormat="1" ht="15" customHeight="1">
      <c r="B207" s="334"/>
      <c r="C207" s="309"/>
      <c r="D207" s="309"/>
      <c r="E207" s="309"/>
      <c r="F207" s="332" t="s">
        <v>50</v>
      </c>
      <c r="G207" s="309"/>
      <c r="H207" s="309" t="s">
        <v>807</v>
      </c>
      <c r="I207" s="309"/>
      <c r="J207" s="309"/>
      <c r="K207" s="357"/>
    </row>
    <row r="208" s="1" customFormat="1" ht="15" customHeight="1">
      <c r="B208" s="334"/>
      <c r="C208" s="309"/>
      <c r="D208" s="309"/>
      <c r="E208" s="309"/>
      <c r="F208" s="332"/>
      <c r="G208" s="309"/>
      <c r="H208" s="309"/>
      <c r="I208" s="309"/>
      <c r="J208" s="309"/>
      <c r="K208" s="357"/>
    </row>
    <row r="209" s="1" customFormat="1" ht="15" customHeight="1">
      <c r="B209" s="334"/>
      <c r="C209" s="309" t="s">
        <v>746</v>
      </c>
      <c r="D209" s="309"/>
      <c r="E209" s="309"/>
      <c r="F209" s="332" t="s">
        <v>83</v>
      </c>
      <c r="G209" s="309"/>
      <c r="H209" s="309" t="s">
        <v>808</v>
      </c>
      <c r="I209" s="309"/>
      <c r="J209" s="309"/>
      <c r="K209" s="357"/>
    </row>
    <row r="210" s="1" customFormat="1" ht="15" customHeight="1">
      <c r="B210" s="334"/>
      <c r="C210" s="309"/>
      <c r="D210" s="309"/>
      <c r="E210" s="309"/>
      <c r="F210" s="332" t="s">
        <v>641</v>
      </c>
      <c r="G210" s="309"/>
      <c r="H210" s="309" t="s">
        <v>642</v>
      </c>
      <c r="I210" s="309"/>
      <c r="J210" s="309"/>
      <c r="K210" s="357"/>
    </row>
    <row r="211" s="1" customFormat="1" ht="15" customHeight="1">
      <c r="B211" s="334"/>
      <c r="C211" s="309"/>
      <c r="D211" s="309"/>
      <c r="E211" s="309"/>
      <c r="F211" s="332" t="s">
        <v>639</v>
      </c>
      <c r="G211" s="309"/>
      <c r="H211" s="309" t="s">
        <v>809</v>
      </c>
      <c r="I211" s="309"/>
      <c r="J211" s="309"/>
      <c r="K211" s="357"/>
    </row>
    <row r="212" s="1" customFormat="1" ht="15" customHeight="1">
      <c r="B212" s="381"/>
      <c r="C212" s="309"/>
      <c r="D212" s="309"/>
      <c r="E212" s="309"/>
      <c r="F212" s="332" t="s">
        <v>643</v>
      </c>
      <c r="G212" s="370"/>
      <c r="H212" s="361" t="s">
        <v>644</v>
      </c>
      <c r="I212" s="361"/>
      <c r="J212" s="361"/>
      <c r="K212" s="382"/>
    </row>
    <row r="213" s="1" customFormat="1" ht="15" customHeight="1">
      <c r="B213" s="381"/>
      <c r="C213" s="309"/>
      <c r="D213" s="309"/>
      <c r="E213" s="309"/>
      <c r="F213" s="332" t="s">
        <v>645</v>
      </c>
      <c r="G213" s="370"/>
      <c r="H213" s="361" t="s">
        <v>605</v>
      </c>
      <c r="I213" s="361"/>
      <c r="J213" s="361"/>
      <c r="K213" s="382"/>
    </row>
    <row r="214" s="1" customFormat="1" ht="15" customHeight="1">
      <c r="B214" s="381"/>
      <c r="C214" s="309"/>
      <c r="D214" s="309"/>
      <c r="E214" s="309"/>
      <c r="F214" s="332"/>
      <c r="G214" s="370"/>
      <c r="H214" s="361"/>
      <c r="I214" s="361"/>
      <c r="J214" s="361"/>
      <c r="K214" s="382"/>
    </row>
    <row r="215" s="1" customFormat="1" ht="15" customHeight="1">
      <c r="B215" s="381"/>
      <c r="C215" s="309" t="s">
        <v>770</v>
      </c>
      <c r="D215" s="309"/>
      <c r="E215" s="309"/>
      <c r="F215" s="332">
        <v>1</v>
      </c>
      <c r="G215" s="370"/>
      <c r="H215" s="361" t="s">
        <v>810</v>
      </c>
      <c r="I215" s="361"/>
      <c r="J215" s="361"/>
      <c r="K215" s="382"/>
    </row>
    <row r="216" s="1" customFormat="1" ht="15" customHeight="1">
      <c r="B216" s="381"/>
      <c r="C216" s="309"/>
      <c r="D216" s="309"/>
      <c r="E216" s="309"/>
      <c r="F216" s="332">
        <v>2</v>
      </c>
      <c r="G216" s="370"/>
      <c r="H216" s="361" t="s">
        <v>811</v>
      </c>
      <c r="I216" s="361"/>
      <c r="J216" s="361"/>
      <c r="K216" s="382"/>
    </row>
    <row r="217" s="1" customFormat="1" ht="15" customHeight="1">
      <c r="B217" s="381"/>
      <c r="C217" s="309"/>
      <c r="D217" s="309"/>
      <c r="E217" s="309"/>
      <c r="F217" s="332">
        <v>3</v>
      </c>
      <c r="G217" s="370"/>
      <c r="H217" s="361" t="s">
        <v>812</v>
      </c>
      <c r="I217" s="361"/>
      <c r="J217" s="361"/>
      <c r="K217" s="382"/>
    </row>
    <row r="218" s="1" customFormat="1" ht="15" customHeight="1">
      <c r="B218" s="381"/>
      <c r="C218" s="309"/>
      <c r="D218" s="309"/>
      <c r="E218" s="309"/>
      <c r="F218" s="332">
        <v>4</v>
      </c>
      <c r="G218" s="370"/>
      <c r="H218" s="361" t="s">
        <v>813</v>
      </c>
      <c r="I218" s="361"/>
      <c r="J218" s="361"/>
      <c r="K218" s="382"/>
    </row>
    <row r="219" s="1" customFormat="1" ht="12.75" customHeight="1">
      <c r="B219" s="383"/>
      <c r="C219" s="384"/>
      <c r="D219" s="384"/>
      <c r="E219" s="384"/>
      <c r="F219" s="384"/>
      <c r="G219" s="384"/>
      <c r="H219" s="384"/>
      <c r="I219" s="384"/>
      <c r="J219" s="384"/>
      <c r="K219" s="38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Notebook2</dc:creator>
  <cp:lastModifiedBy>Notebook2</cp:lastModifiedBy>
  <dcterms:created xsi:type="dcterms:W3CDTF">2025-05-20T11:36:16Z</dcterms:created>
  <dcterms:modified xsi:type="dcterms:W3CDTF">2025-05-20T11:36:22Z</dcterms:modified>
</cp:coreProperties>
</file>