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Client\O$\ORM\Společné projekty\Nástavba MŠ a SPC Demlova 28\Fotodokumentace\"/>
    </mc:Choice>
  </mc:AlternateContent>
  <bookViews>
    <workbookView xWindow="0" yWindow="0" windowWidth="0" windowHeight="0"/>
  </bookViews>
  <sheets>
    <sheet name="Rekapitulace stavby" sheetId="1" r:id="rId1"/>
    <sheet name="SO 06 - Inventář nástav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06 - Inventář nástavby...'!$C$116:$K$142</definedName>
    <definedName name="_xlnm.Print_Area" localSheetId="1">'SO 06 - Inventář nástavby...'!$C$4:$J$76,'SO 06 - Inventář nástavby...'!$C$82:$J$98,'SO 06 - Inventář nástavby...'!$C$104:$K$142</definedName>
    <definedName name="_xlnm.Print_Titles" localSheetId="1">'SO 06 - Inventář nástavby...'!$116:$116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1" r="L90"/>
  <c r="AM90"/>
  <c r="AM89"/>
  <c r="L89"/>
  <c r="AM87"/>
  <c r="L87"/>
  <c r="L85"/>
  <c r="L84"/>
  <c i="2" r="BK141"/>
  <c r="BK139"/>
  <c r="BK137"/>
  <c r="BK135"/>
  <c r="J133"/>
  <c r="BK131"/>
  <c r="J129"/>
  <c r="BK127"/>
  <c r="J125"/>
  <c r="J123"/>
  <c r="J119"/>
  <c r="J141"/>
  <c r="BK133"/>
  <c r="BK121"/>
  <c r="J139"/>
  <c r="J137"/>
  <c r="J135"/>
  <c r="J131"/>
  <c r="BK129"/>
  <c r="J127"/>
  <c r="BK125"/>
  <c r="BK123"/>
  <c r="J121"/>
  <c r="BK119"/>
  <c i="1" r="AS94"/>
  <c i="2" l="1" r="BK118"/>
  <c r="J118"/>
  <c r="J97"/>
  <c r="P118"/>
  <c r="P117"/>
  <c i="1" r="AU95"/>
  <c i="2" r="R118"/>
  <c r="R117"/>
  <c r="T118"/>
  <c r="T117"/>
  <c r="E85"/>
  <c r="J89"/>
  <c r="F92"/>
  <c r="BE125"/>
  <c r="BE129"/>
  <c r="BE131"/>
  <c r="BE135"/>
  <c r="BE137"/>
  <c r="BE119"/>
  <c r="BE121"/>
  <c r="BE123"/>
  <c r="BE127"/>
  <c r="BE133"/>
  <c r="BE139"/>
  <c r="BE141"/>
  <c i="1" r="AU94"/>
  <c i="2" r="F34"/>
  <c i="1" r="BA95"/>
  <c r="BA94"/>
  <c r="W30"/>
  <c i="2" r="F36"/>
  <c i="1" r="BC95"/>
  <c r="BC94"/>
  <c r="W32"/>
  <c i="2" r="J34"/>
  <c i="1" r="AW95"/>
  <c i="2" r="F35"/>
  <c i="1" r="BB95"/>
  <c r="BB94"/>
  <c r="W31"/>
  <c i="2" r="F37"/>
  <c i="1" r="BD95"/>
  <c r="BD94"/>
  <c r="W33"/>
  <c i="2" l="1" r="BK117"/>
  <c r="J117"/>
  <c r="J96"/>
  <c i="1" r="AW94"/>
  <c r="AK30"/>
  <c r="AX94"/>
  <c r="AY94"/>
  <c i="2" r="F33"/>
  <c i="1" r="AZ95"/>
  <c r="AZ94"/>
  <c r="AV94"/>
  <c r="AK29"/>
  <c i="2" r="J33"/>
  <c i="1" r="AV95"/>
  <c r="AT95"/>
  <c i="2" l="1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<sst xmlns="http://schemas.openxmlformats.org/spreadsheetml/2006/main">
  <si>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</si>
  <si>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</si>
  <si>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</si>
  <si>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</si>
  <si>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</si>
  <si>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{8d602f0b-1961-4209-9aa9-de5387e43e42}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</si>
  <si>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</si>
  <si>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</si>
  <si>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</si>
  <si>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</si>
  <si>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</si>
  <si>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</si>
  <si>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</si>
  <si>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</si>
  <si>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</si>
  <si>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</si>
  <si>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</si>
  <si>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budovy MŠ a SPC Demlova 28, Jihlava - inventář</t>
  </si>
  <si>
    <t>KSO:</t>
  </si>
  <si>
    <t>CC-CZ:</t>
  </si>
  <si>
    <t>Místo:</t>
  </si>
  <si>
    <t>k. ú. Jihlava</t>
  </si>
  <si>
    <t>Datum:</t>
  </si>
  <si>
    <t>2.5.2024</t>
  </si>
  <si>
    <t>Zadavatel:</t>
  </si>
  <si>
    <t>IČ:</t>
  </si>
  <si>
    <t>00286010</t>
  </si>
  <si>
    <t>Statutární město Jihlava</t>
  </si>
  <si>
    <t>DIČ:</t>
  </si>
  <si>
    <t>CZ00286010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</si>
  <si>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</si>
  <si>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</si>
  <si>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</si>
  <si>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</si>
  <si>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</si>
  <si>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</si>
  <si>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</si>
  <si>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</si>
  <si>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</si>
  <si>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</si>
  <si>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</si>
  <si>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</si>
  <si>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</si>
  <si>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</si>
  <si>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</si>
  <si>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</si>
  <si>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</si>
  <si>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</si>
  <si>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</si>
  <si>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</si>
  <si>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</si>
  <si>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</si>
  <si>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</si>
  <si>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</si>
  <si>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</si>
  <si>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</si>
  <si>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</si>
  <si>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</si>
  <si>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</si>
  <si>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</si>
  <si>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</si>
  <si>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</si>
  <si>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</si>
  <si>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</si>
  <si>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</si>
  <si>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</si>
  <si>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</si>
  <si>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</si>
  <si>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</si>
  <si>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</si>
  <si>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</si>
  <si>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</si>
  <si>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</si>
  <si>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</si>
  <si>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</si>
  <si>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</si>
  <si>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</si>
  <si>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</si>
  <si>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</si>
  <si>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</si>
  <si>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</si>
  <si>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</si>
  <si>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06</t>
  </si>
  <si>
    <t>Inventář nástavby - nábytek</t>
  </si>
  <si>
    <t>STA</t>
  </si>
  <si>
    <t>1</t>
  </si>
  <si>
    <t>{f96bad5a-dd89-4cc8-9789-0320c460c622}</t>
  </si>
  <si>
    <t>2</t>
  </si>
  <si>
    <t>KRYCÍ LIST SOUPISU PRACÍ</t>
  </si>
  <si>
    <t>Objekt:</t>
  </si>
  <si>
    <t>SO 06 - Inventář nástavby - nábytek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</si>
  <si>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</si>
  <si>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</si>
  <si>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</si>
  <si>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</si>
  <si>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</si>
  <si>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</si>
  <si>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</si>
  <si>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</si>
  <si>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</si>
  <si>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</si>
  <si>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</si>
  <si>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</si>
  <si>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</si>
  <si>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</si>
  <si>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</si>
  <si>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</si>
  <si>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</si>
  <si>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</si>
  <si>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</si>
  <si>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</si>
  <si>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</si>
  <si>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</si>
  <si>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</si>
  <si>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R1</t>
  </si>
  <si>
    <t>Skládací stůl o rozměrech desky min 1600*800mm, výška stolu cca 730mm, dekor dřeva desky přírodní buk, ABS hrana desky min 2mm, tloušťka desky stolu min 30mm, ocelová skládací podnož v úpravě chrom - vč. montáže</t>
  </si>
  <si>
    <t>soubor</t>
  </si>
  <si>
    <t>16</t>
  </si>
  <si>
    <t>496192194</t>
  </si>
  <si>
    <t>PP</t>
  </si>
  <si>
    <t>Skládací stůl o rozměrech desky min 1600*800mm, výška stolu cca 730mm, dekor dřeva desky přírodní buk světlý, ABS hrana desky min 2mm, tloušťka desky stolu min 30mm, ocelová skládací podnož v úpravě chrom - vč. montáže</t>
  </si>
  <si>
    <t>R2</t>
  </si>
  <si>
    <t>Kancelářská židle na kolečkách s područkami a podhlavníkem, látkové vzdušné čalounění vč. montáže</t>
  </si>
  <si>
    <t>-1259998529</t>
  </si>
  <si>
    <t>4</t>
  </si>
  <si>
    <t>R4</t>
  </si>
  <si>
    <t>Magnetická tabule na zeď s bílou smaltovanou psací plochou z keramické oceli, odolná proti poškrábání či zlomení a zároveň je stálobarevná, rozměr cca (v x š) 120 x 180 cm, vč. montáže</t>
  </si>
  <si>
    <t>1003379099</t>
  </si>
  <si>
    <t>5</t>
  </si>
  <si>
    <t>R5</t>
  </si>
  <si>
    <t>Univerzální plastová židle bez područek max váha 4 kg, min nosnost 110kg, stohovatelná, s možností výběru barevného provedení, rozměry - celková výška do 80cm, výška sedáku do 43cm, hloubka sedáku do 51cm, šířka sedáku do 49cm</t>
  </si>
  <si>
    <t>1400054158</t>
  </si>
  <si>
    <t>8</t>
  </si>
  <si>
    <t>R8</t>
  </si>
  <si>
    <t>Drátěný odpadkový koš s min objemem 12l v černém barevném provedení</t>
  </si>
  <si>
    <t>24983063</t>
  </si>
  <si>
    <t>9</t>
  </si>
  <si>
    <t>R9</t>
  </si>
  <si>
    <t>Sestava kancelářského stolu vč. montáže (sestava ALFA, BETA)</t>
  </si>
  <si>
    <t>863359272</t>
  </si>
  <si>
    <t>Sestava kancelářského stolu vč. montáže</t>
  </si>
  <si>
    <t>11</t>
  </si>
  <si>
    <t>R11</t>
  </si>
  <si>
    <t>Policová sestava částečně otevřená s pevnými zády, částečně otevíravá nebo šuflata viz schéma, vč. montáže</t>
  </si>
  <si>
    <t>1900471595</t>
  </si>
  <si>
    <t>R12</t>
  </si>
  <si>
    <t>Pohovka neroskládací , dvojsedád v látkovém čalounění - výběr látky bude upřesněn, nosnost min 160kg, požadavek na látku v omyvatelném provedení! Minimální rozměr šířka 1500mm, na nožičkách - vč. montáže</t>
  </si>
  <si>
    <t>-1946581562</t>
  </si>
  <si>
    <t>13</t>
  </si>
  <si>
    <t>R13</t>
  </si>
  <si>
    <t>Křeslo čalouněné - výběr látky bude upřesněn, na bukových nožičkách, minimální nosnost 100kg, požadavek na látku v omyvatelném provedení</t>
  </si>
  <si>
    <t>1463063410</t>
  </si>
  <si>
    <t>14</t>
  </si>
  <si>
    <t>R14</t>
  </si>
  <si>
    <t>konferenční stolek lamino deska o rozměrech desky cca 800*600mm, výška stolu cca 430mm, dekor dřeva přírodní buk světlý, ABS hrana desky min 2mm, tloušťka desky stolu min 30mm - vč. montáže</t>
  </si>
  <si>
    <t>-30579357</t>
  </si>
  <si>
    <t>15</t>
  </si>
  <si>
    <t>R15</t>
  </si>
  <si>
    <t>Nástěnný věšák na min 12 háčků osazených na dřevěné bíle lakované liště - vč. montáže</t>
  </si>
  <si>
    <t>-1311971210</t>
  </si>
  <si>
    <t>18</t>
  </si>
  <si>
    <t>9987661R1</t>
  </si>
  <si>
    <t>Přesun hmot pro inventář objektu</t>
  </si>
  <si>
    <t>-910956327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</si>
</sst>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29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31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31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34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2024/01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Nástavba budovy MŠ a SPC Demlova 28, Jihlava - inventář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k. ú. Jihlava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2.5.2024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Statutární město Jihlava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32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30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35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76</v>
      </c>
      <c r="BT94" s="113" t="s">
        <v>77</v>
      </c>
      <c r="BU94" s="114" t="s">
        <v>78</v>
      </c>
      <c r="BV94" s="113" t="s">
        <v>79</v>
      </c>
      <c r="BW94" s="113" t="s">
        <v>5</v>
      </c>
      <c r="BX94" s="113" t="s">
        <v>80</v>
      </c>
      <c r="CL94" s="113" t="s">
        <v>1</v>
      </c>
    </row>
    <row r="95" s="7" customFormat="1" ht="16.5" customHeight="1">
      <c r="A95" s="115" t="s">
        <v>81</v>
      </c>
      <c r="B95" s="116"/>
      <c r="C95" s="117"/>
      <c r="D95" s="118" t="s">
        <v>82</v>
      </c>
      <c r="E95" s="118"/>
      <c r="F95" s="118"/>
      <c r="G95" s="118"/>
      <c r="H95" s="118"/>
      <c r="I95" s="119"/>
      <c r="J95" s="118" t="s">
        <v>83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 06 - Inventář nástavby...'!J30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84</v>
      </c>
      <c r="AR95" s="122"/>
      <c r="AS95" s="123">
        <v>0</v>
      </c>
      <c r="AT95" s="124">
        <f>ROUND(SUM(AV95:AW95),2)</f>
        <v>0</v>
      </c>
      <c r="AU95" s="125">
        <f>'SO 06 - Inventář nástavby...'!P117</f>
        <v>0</v>
      </c>
      <c r="AV95" s="124">
        <f>'SO 06 - Inventář nástavby...'!J33</f>
        <v>0</v>
      </c>
      <c r="AW95" s="124">
        <f>'SO 06 - Inventář nástavby...'!J34</f>
        <v>0</v>
      </c>
      <c r="AX95" s="124">
        <f>'SO 06 - Inventář nástavby...'!J35</f>
        <v>0</v>
      </c>
      <c r="AY95" s="124">
        <f>'SO 06 - Inventář nástavby...'!J36</f>
        <v>0</v>
      </c>
      <c r="AZ95" s="124">
        <f>'SO 06 - Inventář nástavby...'!F33</f>
        <v>0</v>
      </c>
      <c r="BA95" s="124">
        <f>'SO 06 - Inventář nástavby...'!F34</f>
        <v>0</v>
      </c>
      <c r="BB95" s="124">
        <f>'SO 06 - Inventář nástavby...'!F35</f>
        <v>0</v>
      </c>
      <c r="BC95" s="124">
        <f>'SO 06 - Inventář nástavby...'!F36</f>
        <v>0</v>
      </c>
      <c r="BD95" s="126">
        <f>'SO 06 - Inventář nástavby...'!F37</f>
        <v>0</v>
      </c>
      <c r="BE95" s="7"/>
      <c r="BT95" s="127" t="s">
        <v>85</v>
      </c>
      <c r="BV95" s="127" t="s">
        <v>79</v>
      </c>
      <c r="BW95" s="127" t="s">
        <v>86</v>
      </c>
      <c r="BX95" s="127" t="s">
        <v>5</v>
      </c>
      <c r="CL95" s="127" t="s">
        <v>1</v>
      </c>
      <c r="CM95" s="127" t="s">
        <v>87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Zhu6T0CbJO0IrzRixZHEXUvS2+Epno8soyaLbKHb436unQJ2BU6cLPCFhZieLpyrfoKcFDvdeIHHFyHAOvVawg==" hashValue="cgzNZOTTLAZwBsKjoZZQdX8zLLbZZmV6GtgYUxIy7M+cTXNKNKBg+4P8mp3zY3KY//XGlvTCJY2YOBw0h+Ql7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6 - Inventář nástav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87</v>
      </c>
    </row>
    <row r="4" s="1" customFormat="1" ht="24.96" customHeight="1">
      <c r="B4" s="16"/>
      <c r="D4" s="130" t="s">
        <v>88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16.5" customHeight="1">
      <c r="B7" s="16"/>
      <c r="E7" s="133" t="str">
        <f>'Rekapitulace stavby'!K6</f>
        <v>Nástavba budovy MŠ a SPC Demlova 28, Jihlava - inventář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89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90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2.5.2024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">
        <v>26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">
        <v>27</v>
      </c>
      <c r="F15" s="34"/>
      <c r="G15" s="34"/>
      <c r="H15" s="34"/>
      <c r="I15" s="132" t="s">
        <v>28</v>
      </c>
      <c r="J15" s="135" t="s">
        <v>29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30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28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32</v>
      </c>
      <c r="E20" s="34"/>
      <c r="F20" s="34"/>
      <c r="G20" s="34"/>
      <c r="H20" s="34"/>
      <c r="I20" s="132" t="s">
        <v>25</v>
      </c>
      <c r="J20" s="135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">
        <v>33</v>
      </c>
      <c r="F21" s="34"/>
      <c r="G21" s="34"/>
      <c r="H21" s="34"/>
      <c r="I21" s="132" t="s">
        <v>28</v>
      </c>
      <c r="J21" s="135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35</v>
      </c>
      <c r="E23" s="34"/>
      <c r="F23" s="34"/>
      <c r="G23" s="34"/>
      <c r="H23" s="34"/>
      <c r="I23" s="132" t="s">
        <v>25</v>
      </c>
      <c r="J23" s="135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">
        <v>33</v>
      </c>
      <c r="F24" s="34"/>
      <c r="G24" s="34"/>
      <c r="H24" s="34"/>
      <c r="I24" s="132" t="s">
        <v>28</v>
      </c>
      <c r="J24" s="135" t="s">
        <v>1</v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36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37</v>
      </c>
      <c r="E30" s="34"/>
      <c r="F30" s="34"/>
      <c r="G30" s="34"/>
      <c r="H30" s="34"/>
      <c r="I30" s="34"/>
      <c r="J30" s="143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39</v>
      </c>
      <c r="G32" s="34"/>
      <c r="H32" s="34"/>
      <c r="I32" s="144" t="s">
        <v>38</v>
      </c>
      <c r="J32" s="144" t="s">
        <v>40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41</v>
      </c>
      <c r="E33" s="132" t="s">
        <v>42</v>
      </c>
      <c r="F33" s="146">
        <f>ROUND((SUM(BE117:BE142)),  2)</f>
        <v>0</v>
      </c>
      <c r="G33" s="34"/>
      <c r="H33" s="34"/>
      <c r="I33" s="147">
        <v>0.20999999999999999</v>
      </c>
      <c r="J33" s="146">
        <f>ROUND(((SUM(BE117:BE142))*I33),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43</v>
      </c>
      <c r="F34" s="146">
        <f>ROUND((SUM(BF117:BF142)),  2)</f>
        <v>0</v>
      </c>
      <c r="G34" s="34"/>
      <c r="H34" s="34"/>
      <c r="I34" s="147">
        <v>0.12</v>
      </c>
      <c r="J34" s="146">
        <f>ROUND(((SUM(BF117:BF142))*I34),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44</v>
      </c>
      <c r="F35" s="146">
        <f>ROUND((SUM(BG117:BG142)),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45</v>
      </c>
      <c r="F36" s="146">
        <f>ROUND((SUM(BH117:BH142)),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46</v>
      </c>
      <c r="F37" s="146">
        <f>ROUND((SUM(BI117:BI142)),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6" t="str">
        <f>E7</f>
        <v>Nástavba budovy MŠ a SPC Demlova 28, Jihlava - inventář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 06 - Inventář nástavby - nábytek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k. ú. Jihlava</v>
      </c>
      <c r="G89" s="36"/>
      <c r="H89" s="36"/>
      <c r="I89" s="28" t="s">
        <v>22</v>
      </c>
      <c r="J89" s="75" t="str">
        <f>IF(J12="","",J12)</f>
        <v>2.5.2024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>Statutární město Jihlava</v>
      </c>
      <c r="G91" s="36"/>
      <c r="H91" s="36"/>
      <c r="I91" s="28" t="s">
        <v>32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30</v>
      </c>
      <c r="D92" s="36"/>
      <c r="E92" s="36"/>
      <c r="F92" s="23" t="str">
        <f>IF(E18="","",E18)</f>
        <v>Vyplň údaj</v>
      </c>
      <c r="G92" s="36"/>
      <c r="H92" s="36"/>
      <c r="I92" s="28" t="s">
        <v>35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92</v>
      </c>
      <c r="D94" s="168"/>
      <c r="E94" s="168"/>
      <c r="F94" s="168"/>
      <c r="G94" s="168"/>
      <c r="H94" s="168"/>
      <c r="I94" s="168"/>
      <c r="J94" s="169" t="s">
        <v>93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94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95</v>
      </c>
    </row>
    <row r="97" s="9" customFormat="1" ht="24.96" customHeight="1">
      <c r="A97" s="9"/>
      <c r="B97" s="171"/>
      <c r="C97" s="172"/>
      <c r="D97" s="173" t="s">
        <v>96</v>
      </c>
      <c r="E97" s="174"/>
      <c r="F97" s="174"/>
      <c r="G97" s="174"/>
      <c r="H97" s="174"/>
      <c r="I97" s="174"/>
      <c r="J97" s="175">
        <f>J118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97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66" t="str">
        <f>E7</f>
        <v>Nástavba budovy MŠ a SPC Demlova 28, Jihlava - inventář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89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SO 06 - Inventář nástavby - nábytek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>k. ú. Jihlava</v>
      </c>
      <c r="G111" s="36"/>
      <c r="H111" s="36"/>
      <c r="I111" s="28" t="s">
        <v>22</v>
      </c>
      <c r="J111" s="75" t="str">
        <f>IF(J12="","",J12)</f>
        <v>2.5.2024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>Statutární město Jihlava</v>
      </c>
      <c r="G113" s="36"/>
      <c r="H113" s="36"/>
      <c r="I113" s="28" t="s">
        <v>32</v>
      </c>
      <c r="J113" s="32" t="str">
        <f>E21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30</v>
      </c>
      <c r="D114" s="36"/>
      <c r="E114" s="36"/>
      <c r="F114" s="23" t="str">
        <f>IF(E18="","",E18)</f>
        <v>Vyplň údaj</v>
      </c>
      <c r="G114" s="36"/>
      <c r="H114" s="36"/>
      <c r="I114" s="28" t="s">
        <v>35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7"/>
      <c r="B116" s="178"/>
      <c r="C116" s="179" t="s">
        <v>98</v>
      </c>
      <c r="D116" s="180" t="s">
        <v>62</v>
      </c>
      <c r="E116" s="180" t="s">
        <v>58</v>
      </c>
      <c r="F116" s="180" t="s">
        <v>59</v>
      </c>
      <c r="G116" s="180" t="s">
        <v>99</v>
      </c>
      <c r="H116" s="180" t="s">
        <v>100</v>
      </c>
      <c r="I116" s="180" t="s">
        <v>101</v>
      </c>
      <c r="J116" s="180" t="s">
        <v>93</v>
      </c>
      <c r="K116" s="181" t="s">
        <v>102</v>
      </c>
      <c r="L116" s="182"/>
      <c r="M116" s="96" t="s">
        <v>1</v>
      </c>
      <c r="N116" s="97" t="s">
        <v>41</v>
      </c>
      <c r="O116" s="97" t="s">
        <v>103</v>
      </c>
      <c r="P116" s="97" t="s">
        <v>104</v>
      </c>
      <c r="Q116" s="97" t="s">
        <v>105</v>
      </c>
      <c r="R116" s="97" t="s">
        <v>106</v>
      </c>
      <c r="S116" s="97" t="s">
        <v>107</v>
      </c>
      <c r="T116" s="98" t="s">
        <v>108</v>
      </c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="2" customFormat="1" ht="22.8" customHeight="1">
      <c r="A117" s="34"/>
      <c r="B117" s="35"/>
      <c r="C117" s="103" t="s">
        <v>109</v>
      </c>
      <c r="D117" s="36"/>
      <c r="E117" s="36"/>
      <c r="F117" s="36"/>
      <c r="G117" s="36"/>
      <c r="H117" s="36"/>
      <c r="I117" s="36"/>
      <c r="J117" s="183">
        <f>BK117</f>
        <v>0</v>
      </c>
      <c r="K117" s="36"/>
      <c r="L117" s="40"/>
      <c r="M117" s="99"/>
      <c r="N117" s="184"/>
      <c r="O117" s="100"/>
      <c r="P117" s="185">
        <f>P118</f>
        <v>0</v>
      </c>
      <c r="Q117" s="100"/>
      <c r="R117" s="185">
        <f>R118</f>
        <v>0</v>
      </c>
      <c r="S117" s="100"/>
      <c r="T117" s="186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76</v>
      </c>
      <c r="AU117" s="13" t="s">
        <v>95</v>
      </c>
      <c r="BK117" s="187">
        <f>BK118</f>
        <v>0</v>
      </c>
    </row>
    <row r="118" s="11" customFormat="1" ht="25.92" customHeight="1">
      <c r="A118" s="11"/>
      <c r="B118" s="188"/>
      <c r="C118" s="189"/>
      <c r="D118" s="190" t="s">
        <v>76</v>
      </c>
      <c r="E118" s="191" t="s">
        <v>110</v>
      </c>
      <c r="F118" s="191" t="s">
        <v>111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SUM(P119:P142)</f>
        <v>0</v>
      </c>
      <c r="Q118" s="196"/>
      <c r="R118" s="197">
        <f>SUM(R119:R142)</f>
        <v>0</v>
      </c>
      <c r="S118" s="196"/>
      <c r="T118" s="198">
        <f>SUM(T119:T142)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9" t="s">
        <v>87</v>
      </c>
      <c r="AT118" s="200" t="s">
        <v>76</v>
      </c>
      <c r="AU118" s="200" t="s">
        <v>77</v>
      </c>
      <c r="AY118" s="199" t="s">
        <v>112</v>
      </c>
      <c r="BK118" s="201">
        <f>SUM(BK119:BK142)</f>
        <v>0</v>
      </c>
    </row>
    <row r="119" s="2" customFormat="1" ht="62.7" customHeight="1">
      <c r="A119" s="34"/>
      <c r="B119" s="35"/>
      <c r="C119" s="202" t="s">
        <v>85</v>
      </c>
      <c r="D119" s="202" t="s">
        <v>113</v>
      </c>
      <c r="E119" s="203" t="s">
        <v>114</v>
      </c>
      <c r="F119" s="204" t="s">
        <v>115</v>
      </c>
      <c r="G119" s="205" t="s">
        <v>116</v>
      </c>
      <c r="H119" s="206">
        <v>4</v>
      </c>
      <c r="I119" s="207"/>
      <c r="J119" s="208">
        <f>ROUND(I119*H119,2)</f>
        <v>0</v>
      </c>
      <c r="K119" s="204" t="s">
        <v>1</v>
      </c>
      <c r="L119" s="40"/>
      <c r="M119" s="209" t="s">
        <v>1</v>
      </c>
      <c r="N119" s="210" t="s">
        <v>42</v>
      </c>
      <c r="O119" s="87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3" t="s">
        <v>117</v>
      </c>
      <c r="AT119" s="213" t="s">
        <v>113</v>
      </c>
      <c r="AU119" s="213" t="s">
        <v>85</v>
      </c>
      <c r="AY119" s="13" t="s">
        <v>112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3" t="s">
        <v>85</v>
      </c>
      <c r="BK119" s="214">
        <f>ROUND(I119*H119,2)</f>
        <v>0</v>
      </c>
      <c r="BL119" s="13" t="s">
        <v>117</v>
      </c>
      <c r="BM119" s="213" t="s">
        <v>118</v>
      </c>
    </row>
    <row r="120" s="2" customFormat="1">
      <c r="A120" s="34"/>
      <c r="B120" s="35"/>
      <c r="C120" s="36"/>
      <c r="D120" s="215" t="s">
        <v>119</v>
      </c>
      <c r="E120" s="36"/>
      <c r="F120" s="216" t="s">
        <v>120</v>
      </c>
      <c r="G120" s="36"/>
      <c r="H120" s="36"/>
      <c r="I120" s="217"/>
      <c r="J120" s="36"/>
      <c r="K120" s="36"/>
      <c r="L120" s="40"/>
      <c r="M120" s="218"/>
      <c r="N120" s="219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119</v>
      </c>
      <c r="AU120" s="13" t="s">
        <v>85</v>
      </c>
    </row>
    <row r="121" s="2" customFormat="1" ht="33" customHeight="1">
      <c r="A121" s="34"/>
      <c r="B121" s="35"/>
      <c r="C121" s="202" t="s">
        <v>87</v>
      </c>
      <c r="D121" s="202" t="s">
        <v>113</v>
      </c>
      <c r="E121" s="203" t="s">
        <v>121</v>
      </c>
      <c r="F121" s="204" t="s">
        <v>122</v>
      </c>
      <c r="G121" s="205" t="s">
        <v>116</v>
      </c>
      <c r="H121" s="206">
        <v>6</v>
      </c>
      <c r="I121" s="207"/>
      <c r="J121" s="208">
        <f>ROUND(I121*H121,2)</f>
        <v>0</v>
      </c>
      <c r="K121" s="204" t="s">
        <v>1</v>
      </c>
      <c r="L121" s="40"/>
      <c r="M121" s="209" t="s">
        <v>1</v>
      </c>
      <c r="N121" s="210" t="s">
        <v>42</v>
      </c>
      <c r="O121" s="87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3" t="s">
        <v>117</v>
      </c>
      <c r="AT121" s="213" t="s">
        <v>113</v>
      </c>
      <c r="AU121" s="213" t="s">
        <v>85</v>
      </c>
      <c r="AY121" s="13" t="s">
        <v>112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3" t="s">
        <v>85</v>
      </c>
      <c r="BK121" s="214">
        <f>ROUND(I121*H121,2)</f>
        <v>0</v>
      </c>
      <c r="BL121" s="13" t="s">
        <v>117</v>
      </c>
      <c r="BM121" s="213" t="s">
        <v>123</v>
      </c>
    </row>
    <row r="122" s="2" customFormat="1">
      <c r="A122" s="34"/>
      <c r="B122" s="35"/>
      <c r="C122" s="36"/>
      <c r="D122" s="215" t="s">
        <v>119</v>
      </c>
      <c r="E122" s="36"/>
      <c r="F122" s="216" t="s">
        <v>122</v>
      </c>
      <c r="G122" s="36"/>
      <c r="H122" s="36"/>
      <c r="I122" s="217"/>
      <c r="J122" s="36"/>
      <c r="K122" s="36"/>
      <c r="L122" s="40"/>
      <c r="M122" s="218"/>
      <c r="N122" s="219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119</v>
      </c>
      <c r="AU122" s="13" t="s">
        <v>85</v>
      </c>
    </row>
    <row r="123" s="2" customFormat="1" ht="55.5" customHeight="1">
      <c r="A123" s="34"/>
      <c r="B123" s="35"/>
      <c r="C123" s="202" t="s">
        <v>124</v>
      </c>
      <c r="D123" s="202" t="s">
        <v>113</v>
      </c>
      <c r="E123" s="203" t="s">
        <v>125</v>
      </c>
      <c r="F123" s="204" t="s">
        <v>126</v>
      </c>
      <c r="G123" s="205" t="s">
        <v>116</v>
      </c>
      <c r="H123" s="206">
        <v>1</v>
      </c>
      <c r="I123" s="207"/>
      <c r="J123" s="208">
        <f>ROUND(I123*H123,2)</f>
        <v>0</v>
      </c>
      <c r="K123" s="204" t="s">
        <v>1</v>
      </c>
      <c r="L123" s="40"/>
      <c r="M123" s="209" t="s">
        <v>1</v>
      </c>
      <c r="N123" s="210" t="s">
        <v>42</v>
      </c>
      <c r="O123" s="87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3" t="s">
        <v>117</v>
      </c>
      <c r="AT123" s="213" t="s">
        <v>113</v>
      </c>
      <c r="AU123" s="213" t="s">
        <v>85</v>
      </c>
      <c r="AY123" s="13" t="s">
        <v>112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3" t="s">
        <v>85</v>
      </c>
      <c r="BK123" s="214">
        <f>ROUND(I123*H123,2)</f>
        <v>0</v>
      </c>
      <c r="BL123" s="13" t="s">
        <v>117</v>
      </c>
      <c r="BM123" s="213" t="s">
        <v>127</v>
      </c>
    </row>
    <row r="124" s="2" customFormat="1">
      <c r="A124" s="34"/>
      <c r="B124" s="35"/>
      <c r="C124" s="36"/>
      <c r="D124" s="215" t="s">
        <v>119</v>
      </c>
      <c r="E124" s="36"/>
      <c r="F124" s="216" t="s">
        <v>126</v>
      </c>
      <c r="G124" s="36"/>
      <c r="H124" s="36"/>
      <c r="I124" s="217"/>
      <c r="J124" s="36"/>
      <c r="K124" s="36"/>
      <c r="L124" s="40"/>
      <c r="M124" s="218"/>
      <c r="N124" s="219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119</v>
      </c>
      <c r="AU124" s="13" t="s">
        <v>85</v>
      </c>
    </row>
    <row r="125" s="2" customFormat="1" ht="66.75" customHeight="1">
      <c r="A125" s="34"/>
      <c r="B125" s="35"/>
      <c r="C125" s="202" t="s">
        <v>128</v>
      </c>
      <c r="D125" s="202" t="s">
        <v>113</v>
      </c>
      <c r="E125" s="203" t="s">
        <v>129</v>
      </c>
      <c r="F125" s="204" t="s">
        <v>130</v>
      </c>
      <c r="G125" s="205" t="s">
        <v>116</v>
      </c>
      <c r="H125" s="206">
        <v>36</v>
      </c>
      <c r="I125" s="207"/>
      <c r="J125" s="208">
        <f>ROUND(I125*H125,2)</f>
        <v>0</v>
      </c>
      <c r="K125" s="204" t="s">
        <v>1</v>
      </c>
      <c r="L125" s="40"/>
      <c r="M125" s="209" t="s">
        <v>1</v>
      </c>
      <c r="N125" s="210" t="s">
        <v>42</v>
      </c>
      <c r="O125" s="87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3" t="s">
        <v>117</v>
      </c>
      <c r="AT125" s="213" t="s">
        <v>113</v>
      </c>
      <c r="AU125" s="213" t="s">
        <v>85</v>
      </c>
      <c r="AY125" s="13" t="s">
        <v>112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3" t="s">
        <v>85</v>
      </c>
      <c r="BK125" s="214">
        <f>ROUND(I125*H125,2)</f>
        <v>0</v>
      </c>
      <c r="BL125" s="13" t="s">
        <v>117</v>
      </c>
      <c r="BM125" s="213" t="s">
        <v>131</v>
      </c>
    </row>
    <row r="126" s="2" customFormat="1">
      <c r="A126" s="34"/>
      <c r="B126" s="35"/>
      <c r="C126" s="36"/>
      <c r="D126" s="215" t="s">
        <v>119</v>
      </c>
      <c r="E126" s="36"/>
      <c r="F126" s="216" t="s">
        <v>130</v>
      </c>
      <c r="G126" s="36"/>
      <c r="H126" s="36"/>
      <c r="I126" s="217"/>
      <c r="J126" s="36"/>
      <c r="K126" s="36"/>
      <c r="L126" s="40"/>
      <c r="M126" s="218"/>
      <c r="N126" s="219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119</v>
      </c>
      <c r="AU126" s="13" t="s">
        <v>85</v>
      </c>
    </row>
    <row r="127" s="2" customFormat="1" ht="24.15" customHeight="1">
      <c r="A127" s="34"/>
      <c r="B127" s="35"/>
      <c r="C127" s="202" t="s">
        <v>132</v>
      </c>
      <c r="D127" s="202" t="s">
        <v>113</v>
      </c>
      <c r="E127" s="203" t="s">
        <v>133</v>
      </c>
      <c r="F127" s="204" t="s">
        <v>134</v>
      </c>
      <c r="G127" s="205" t="s">
        <v>116</v>
      </c>
      <c r="H127" s="206">
        <v>10</v>
      </c>
      <c r="I127" s="207"/>
      <c r="J127" s="208">
        <f>ROUND(I127*H127,2)</f>
        <v>0</v>
      </c>
      <c r="K127" s="204" t="s">
        <v>1</v>
      </c>
      <c r="L127" s="40"/>
      <c r="M127" s="209" t="s">
        <v>1</v>
      </c>
      <c r="N127" s="210" t="s">
        <v>42</v>
      </c>
      <c r="O127" s="87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3" t="s">
        <v>117</v>
      </c>
      <c r="AT127" s="213" t="s">
        <v>113</v>
      </c>
      <c r="AU127" s="213" t="s">
        <v>85</v>
      </c>
      <c r="AY127" s="13" t="s">
        <v>112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3" t="s">
        <v>85</v>
      </c>
      <c r="BK127" s="214">
        <f>ROUND(I127*H127,2)</f>
        <v>0</v>
      </c>
      <c r="BL127" s="13" t="s">
        <v>117</v>
      </c>
      <c r="BM127" s="213" t="s">
        <v>135</v>
      </c>
    </row>
    <row r="128" s="2" customFormat="1">
      <c r="A128" s="34"/>
      <c r="B128" s="35"/>
      <c r="C128" s="36"/>
      <c r="D128" s="215" t="s">
        <v>119</v>
      </c>
      <c r="E128" s="36"/>
      <c r="F128" s="216" t="s">
        <v>134</v>
      </c>
      <c r="G128" s="36"/>
      <c r="H128" s="36"/>
      <c r="I128" s="217"/>
      <c r="J128" s="36"/>
      <c r="K128" s="36"/>
      <c r="L128" s="40"/>
      <c r="M128" s="218"/>
      <c r="N128" s="219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119</v>
      </c>
      <c r="AU128" s="13" t="s">
        <v>85</v>
      </c>
    </row>
    <row r="129" s="2" customFormat="1" ht="24.15" customHeight="1">
      <c r="A129" s="34"/>
      <c r="B129" s="35"/>
      <c r="C129" s="202" t="s">
        <v>136</v>
      </c>
      <c r="D129" s="202" t="s">
        <v>113</v>
      </c>
      <c r="E129" s="203" t="s">
        <v>137</v>
      </c>
      <c r="F129" s="204" t="s">
        <v>138</v>
      </c>
      <c r="G129" s="205" t="s">
        <v>116</v>
      </c>
      <c r="H129" s="206">
        <v>6</v>
      </c>
      <c r="I129" s="207"/>
      <c r="J129" s="208">
        <f>ROUND(I129*H129,2)</f>
        <v>0</v>
      </c>
      <c r="K129" s="204" t="s">
        <v>1</v>
      </c>
      <c r="L129" s="40"/>
      <c r="M129" s="209" t="s">
        <v>1</v>
      </c>
      <c r="N129" s="210" t="s">
        <v>42</v>
      </c>
      <c r="O129" s="87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3" t="s">
        <v>117</v>
      </c>
      <c r="AT129" s="213" t="s">
        <v>113</v>
      </c>
      <c r="AU129" s="213" t="s">
        <v>85</v>
      </c>
      <c r="AY129" s="13" t="s">
        <v>112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3" t="s">
        <v>85</v>
      </c>
      <c r="BK129" s="214">
        <f>ROUND(I129*H129,2)</f>
        <v>0</v>
      </c>
      <c r="BL129" s="13" t="s">
        <v>117</v>
      </c>
      <c r="BM129" s="213" t="s">
        <v>139</v>
      </c>
    </row>
    <row r="130" s="2" customFormat="1">
      <c r="A130" s="34"/>
      <c r="B130" s="35"/>
      <c r="C130" s="36"/>
      <c r="D130" s="215" t="s">
        <v>119</v>
      </c>
      <c r="E130" s="36"/>
      <c r="F130" s="216" t="s">
        <v>140</v>
      </c>
      <c r="G130" s="36"/>
      <c r="H130" s="36"/>
      <c r="I130" s="217"/>
      <c r="J130" s="36"/>
      <c r="K130" s="36"/>
      <c r="L130" s="40"/>
      <c r="M130" s="218"/>
      <c r="N130" s="219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119</v>
      </c>
      <c r="AU130" s="13" t="s">
        <v>85</v>
      </c>
    </row>
    <row r="131" s="2" customFormat="1" ht="37.8" customHeight="1">
      <c r="A131" s="34"/>
      <c r="B131" s="35"/>
      <c r="C131" s="202" t="s">
        <v>141</v>
      </c>
      <c r="D131" s="202" t="s">
        <v>113</v>
      </c>
      <c r="E131" s="203" t="s">
        <v>142</v>
      </c>
      <c r="F131" s="204" t="s">
        <v>143</v>
      </c>
      <c r="G131" s="205" t="s">
        <v>116</v>
      </c>
      <c r="H131" s="206">
        <v>9</v>
      </c>
      <c r="I131" s="207"/>
      <c r="J131" s="208">
        <f>ROUND(I131*H131,2)</f>
        <v>0</v>
      </c>
      <c r="K131" s="204" t="s">
        <v>1</v>
      </c>
      <c r="L131" s="40"/>
      <c r="M131" s="209" t="s">
        <v>1</v>
      </c>
      <c r="N131" s="210" t="s">
        <v>42</v>
      </c>
      <c r="O131" s="87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3" t="s">
        <v>117</v>
      </c>
      <c r="AT131" s="213" t="s">
        <v>113</v>
      </c>
      <c r="AU131" s="213" t="s">
        <v>85</v>
      </c>
      <c r="AY131" s="13" t="s">
        <v>112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3" t="s">
        <v>85</v>
      </c>
      <c r="BK131" s="214">
        <f>ROUND(I131*H131,2)</f>
        <v>0</v>
      </c>
      <c r="BL131" s="13" t="s">
        <v>117</v>
      </c>
      <c r="BM131" s="213" t="s">
        <v>144</v>
      </c>
    </row>
    <row r="132" s="2" customFormat="1">
      <c r="A132" s="34"/>
      <c r="B132" s="35"/>
      <c r="C132" s="36"/>
      <c r="D132" s="215" t="s">
        <v>119</v>
      </c>
      <c r="E132" s="36"/>
      <c r="F132" s="216" t="s">
        <v>143</v>
      </c>
      <c r="G132" s="36"/>
      <c r="H132" s="36"/>
      <c r="I132" s="217"/>
      <c r="J132" s="36"/>
      <c r="K132" s="36"/>
      <c r="L132" s="40"/>
      <c r="M132" s="218"/>
      <c r="N132" s="219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119</v>
      </c>
      <c r="AU132" s="13" t="s">
        <v>85</v>
      </c>
    </row>
    <row r="133" s="2" customFormat="1" ht="62.7" customHeight="1">
      <c r="A133" s="34"/>
      <c r="B133" s="35"/>
      <c r="C133" s="202" t="s">
        <v>8</v>
      </c>
      <c r="D133" s="202" t="s">
        <v>113</v>
      </c>
      <c r="E133" s="203" t="s">
        <v>145</v>
      </c>
      <c r="F133" s="204" t="s">
        <v>146</v>
      </c>
      <c r="G133" s="205" t="s">
        <v>116</v>
      </c>
      <c r="H133" s="206">
        <v>1</v>
      </c>
      <c r="I133" s="207"/>
      <c r="J133" s="208">
        <f>ROUND(I133*H133,2)</f>
        <v>0</v>
      </c>
      <c r="K133" s="204" t="s">
        <v>1</v>
      </c>
      <c r="L133" s="40"/>
      <c r="M133" s="209" t="s">
        <v>1</v>
      </c>
      <c r="N133" s="210" t="s">
        <v>42</v>
      </c>
      <c r="O133" s="87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3" t="s">
        <v>117</v>
      </c>
      <c r="AT133" s="213" t="s">
        <v>113</v>
      </c>
      <c r="AU133" s="213" t="s">
        <v>85</v>
      </c>
      <c r="AY133" s="13" t="s">
        <v>112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3" t="s">
        <v>85</v>
      </c>
      <c r="BK133" s="214">
        <f>ROUND(I133*H133,2)</f>
        <v>0</v>
      </c>
      <c r="BL133" s="13" t="s">
        <v>117</v>
      </c>
      <c r="BM133" s="213" t="s">
        <v>147</v>
      </c>
    </row>
    <row r="134" s="2" customFormat="1">
      <c r="A134" s="34"/>
      <c r="B134" s="35"/>
      <c r="C134" s="36"/>
      <c r="D134" s="215" t="s">
        <v>119</v>
      </c>
      <c r="E134" s="36"/>
      <c r="F134" s="216" t="s">
        <v>146</v>
      </c>
      <c r="G134" s="36"/>
      <c r="H134" s="36"/>
      <c r="I134" s="217"/>
      <c r="J134" s="36"/>
      <c r="K134" s="36"/>
      <c r="L134" s="40"/>
      <c r="M134" s="218"/>
      <c r="N134" s="219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119</v>
      </c>
      <c r="AU134" s="13" t="s">
        <v>85</v>
      </c>
    </row>
    <row r="135" s="2" customFormat="1" ht="44.25" customHeight="1">
      <c r="A135" s="34"/>
      <c r="B135" s="35"/>
      <c r="C135" s="202" t="s">
        <v>148</v>
      </c>
      <c r="D135" s="202" t="s">
        <v>113</v>
      </c>
      <c r="E135" s="203" t="s">
        <v>149</v>
      </c>
      <c r="F135" s="204" t="s">
        <v>150</v>
      </c>
      <c r="G135" s="205" t="s">
        <v>116</v>
      </c>
      <c r="H135" s="206">
        <v>2</v>
      </c>
      <c r="I135" s="207"/>
      <c r="J135" s="208">
        <f>ROUND(I135*H135,2)</f>
        <v>0</v>
      </c>
      <c r="K135" s="204" t="s">
        <v>1</v>
      </c>
      <c r="L135" s="40"/>
      <c r="M135" s="209" t="s">
        <v>1</v>
      </c>
      <c r="N135" s="210" t="s">
        <v>42</v>
      </c>
      <c r="O135" s="87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3" t="s">
        <v>117</v>
      </c>
      <c r="AT135" s="213" t="s">
        <v>113</v>
      </c>
      <c r="AU135" s="213" t="s">
        <v>85</v>
      </c>
      <c r="AY135" s="13" t="s">
        <v>112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3" t="s">
        <v>85</v>
      </c>
      <c r="BK135" s="214">
        <f>ROUND(I135*H135,2)</f>
        <v>0</v>
      </c>
      <c r="BL135" s="13" t="s">
        <v>117</v>
      </c>
      <c r="BM135" s="213" t="s">
        <v>151</v>
      </c>
    </row>
    <row r="136" s="2" customFormat="1">
      <c r="A136" s="34"/>
      <c r="B136" s="35"/>
      <c r="C136" s="36"/>
      <c r="D136" s="215" t="s">
        <v>119</v>
      </c>
      <c r="E136" s="36"/>
      <c r="F136" s="216" t="s">
        <v>150</v>
      </c>
      <c r="G136" s="36"/>
      <c r="H136" s="36"/>
      <c r="I136" s="217"/>
      <c r="J136" s="36"/>
      <c r="K136" s="36"/>
      <c r="L136" s="40"/>
      <c r="M136" s="218"/>
      <c r="N136" s="219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119</v>
      </c>
      <c r="AU136" s="13" t="s">
        <v>85</v>
      </c>
    </row>
    <row r="137" s="2" customFormat="1" ht="55.5" customHeight="1">
      <c r="A137" s="34"/>
      <c r="B137" s="35"/>
      <c r="C137" s="202" t="s">
        <v>152</v>
      </c>
      <c r="D137" s="202" t="s">
        <v>113</v>
      </c>
      <c r="E137" s="203" t="s">
        <v>153</v>
      </c>
      <c r="F137" s="204" t="s">
        <v>154</v>
      </c>
      <c r="G137" s="205" t="s">
        <v>116</v>
      </c>
      <c r="H137" s="206">
        <v>1</v>
      </c>
      <c r="I137" s="207"/>
      <c r="J137" s="208">
        <f>ROUND(I137*H137,2)</f>
        <v>0</v>
      </c>
      <c r="K137" s="204" t="s">
        <v>1</v>
      </c>
      <c r="L137" s="40"/>
      <c r="M137" s="209" t="s">
        <v>1</v>
      </c>
      <c r="N137" s="210" t="s">
        <v>42</v>
      </c>
      <c r="O137" s="87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3" t="s">
        <v>117</v>
      </c>
      <c r="AT137" s="213" t="s">
        <v>113</v>
      </c>
      <c r="AU137" s="213" t="s">
        <v>85</v>
      </c>
      <c r="AY137" s="13" t="s">
        <v>112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3" t="s">
        <v>85</v>
      </c>
      <c r="BK137" s="214">
        <f>ROUND(I137*H137,2)</f>
        <v>0</v>
      </c>
      <c r="BL137" s="13" t="s">
        <v>117</v>
      </c>
      <c r="BM137" s="213" t="s">
        <v>155</v>
      </c>
    </row>
    <row r="138" s="2" customFormat="1">
      <c r="A138" s="34"/>
      <c r="B138" s="35"/>
      <c r="C138" s="36"/>
      <c r="D138" s="215" t="s">
        <v>119</v>
      </c>
      <c r="E138" s="36"/>
      <c r="F138" s="216" t="s">
        <v>154</v>
      </c>
      <c r="G138" s="36"/>
      <c r="H138" s="36"/>
      <c r="I138" s="217"/>
      <c r="J138" s="36"/>
      <c r="K138" s="36"/>
      <c r="L138" s="40"/>
      <c r="M138" s="218"/>
      <c r="N138" s="219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119</v>
      </c>
      <c r="AU138" s="13" t="s">
        <v>85</v>
      </c>
    </row>
    <row r="139" s="2" customFormat="1" ht="24.15" customHeight="1">
      <c r="A139" s="34"/>
      <c r="B139" s="35"/>
      <c r="C139" s="202" t="s">
        <v>156</v>
      </c>
      <c r="D139" s="202" t="s">
        <v>113</v>
      </c>
      <c r="E139" s="203" t="s">
        <v>157</v>
      </c>
      <c r="F139" s="204" t="s">
        <v>158</v>
      </c>
      <c r="G139" s="205" t="s">
        <v>116</v>
      </c>
      <c r="H139" s="206">
        <v>2</v>
      </c>
      <c r="I139" s="207"/>
      <c r="J139" s="208">
        <f>ROUND(I139*H139,2)</f>
        <v>0</v>
      </c>
      <c r="K139" s="204" t="s">
        <v>1</v>
      </c>
      <c r="L139" s="40"/>
      <c r="M139" s="209" t="s">
        <v>1</v>
      </c>
      <c r="N139" s="210" t="s">
        <v>42</v>
      </c>
      <c r="O139" s="87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3" t="s">
        <v>117</v>
      </c>
      <c r="AT139" s="213" t="s">
        <v>113</v>
      </c>
      <c r="AU139" s="213" t="s">
        <v>85</v>
      </c>
      <c r="AY139" s="13" t="s">
        <v>112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3" t="s">
        <v>85</v>
      </c>
      <c r="BK139" s="214">
        <f>ROUND(I139*H139,2)</f>
        <v>0</v>
      </c>
      <c r="BL139" s="13" t="s">
        <v>117</v>
      </c>
      <c r="BM139" s="213" t="s">
        <v>159</v>
      </c>
    </row>
    <row r="140" s="2" customFormat="1">
      <c r="A140" s="34"/>
      <c r="B140" s="35"/>
      <c r="C140" s="36"/>
      <c r="D140" s="215" t="s">
        <v>119</v>
      </c>
      <c r="E140" s="36"/>
      <c r="F140" s="216" t="s">
        <v>158</v>
      </c>
      <c r="G140" s="36"/>
      <c r="H140" s="36"/>
      <c r="I140" s="217"/>
      <c r="J140" s="36"/>
      <c r="K140" s="36"/>
      <c r="L140" s="40"/>
      <c r="M140" s="218"/>
      <c r="N140" s="219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119</v>
      </c>
      <c r="AU140" s="13" t="s">
        <v>85</v>
      </c>
    </row>
    <row r="141" s="2" customFormat="1" ht="16.5" customHeight="1">
      <c r="A141" s="34"/>
      <c r="B141" s="35"/>
      <c r="C141" s="202" t="s">
        <v>160</v>
      </c>
      <c r="D141" s="202" t="s">
        <v>113</v>
      </c>
      <c r="E141" s="203" t="s">
        <v>161</v>
      </c>
      <c r="F141" s="204" t="s">
        <v>162</v>
      </c>
      <c r="G141" s="205" t="s">
        <v>116</v>
      </c>
      <c r="H141" s="206">
        <v>1</v>
      </c>
      <c r="I141" s="207"/>
      <c r="J141" s="208">
        <f>ROUND(I141*H141,2)</f>
        <v>0</v>
      </c>
      <c r="K141" s="204" t="s">
        <v>1</v>
      </c>
      <c r="L141" s="40"/>
      <c r="M141" s="209" t="s">
        <v>1</v>
      </c>
      <c r="N141" s="210" t="s">
        <v>42</v>
      </c>
      <c r="O141" s="87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3" t="s">
        <v>117</v>
      </c>
      <c r="AT141" s="213" t="s">
        <v>113</v>
      </c>
      <c r="AU141" s="213" t="s">
        <v>85</v>
      </c>
      <c r="AY141" s="13" t="s">
        <v>112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3" t="s">
        <v>85</v>
      </c>
      <c r="BK141" s="214">
        <f>ROUND(I141*H141,2)</f>
        <v>0</v>
      </c>
      <c r="BL141" s="13" t="s">
        <v>117</v>
      </c>
      <c r="BM141" s="213" t="s">
        <v>163</v>
      </c>
    </row>
    <row r="142" s="2" customFormat="1">
      <c r="A142" s="34"/>
      <c r="B142" s="35"/>
      <c r="C142" s="36"/>
      <c r="D142" s="215" t="s">
        <v>119</v>
      </c>
      <c r="E142" s="36"/>
      <c r="F142" s="216" t="s">
        <v>162</v>
      </c>
      <c r="G142" s="36"/>
      <c r="H142" s="36"/>
      <c r="I142" s="217"/>
      <c r="J142" s="36"/>
      <c r="K142" s="36"/>
      <c r="L142" s="40"/>
      <c r="M142" s="220"/>
      <c r="N142" s="221"/>
      <c r="O142" s="222"/>
      <c r="P142" s="222"/>
      <c r="Q142" s="222"/>
      <c r="R142" s="222"/>
      <c r="S142" s="222"/>
      <c r="T142" s="223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119</v>
      </c>
      <c r="AU142" s="13" t="s">
        <v>85</v>
      </c>
    </row>
    <row r="143" s="2" customFormat="1" ht="6.96" customHeight="1">
      <c r="A143" s="34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40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sheetProtection sheet="1" autoFilter="0" formatColumns="0" formatRows="0" objects="1" scenarios="1" spinCount="100000" saltValue="15c99O1HdAjcVNaYtIcxkQ+rnFGusxALv2Yk4uaNtMnV3qYSDceVykmgYMYR3DOCT7Rge94dYVSyWQ62F2oT8A==" hashValue="/c0gy7jGWbpfdvWCu5RMig3nzbzh0Nujzhc6zWgSMPYYLOWEGg2Zkl9DMK9cno3GM7LuEwUd1oi2EWlfdHdKLg==" algorithmName="SHA-512" password="CC35"/>
  <autoFilter ref="C116:K14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TOMČÁK Jan</dc:creator>
  <cp:lastModifiedBy>TOMČÁK Jan</cp:lastModifiedBy>
  <dcterms:created xsi:type="dcterms:W3CDTF">2025-06-25T06:57:49Z</dcterms:created>
  <dcterms:modified xsi:type="dcterms:W3CDTF">2025-06-25T06:57:51Z</dcterms:modified>
</cp:coreProperties>
</file>