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D1_01_4b - Zdravotní tech..." sheetId="3" r:id="rId1"/>
  </sheets>
  <definedNames>
    <definedName name="_xlnm._FilterDatabase" localSheetId="0" hidden="1">'D1_01_4b - Zdravotní tech...'!$C$9:$J$80</definedName>
    <definedName name="_xlnm.Print_Titles" localSheetId="0">'D1_01_4b - Zdravotní tech...'!$9:$9</definedName>
    <definedName name="_xlnm.Print_Area" localSheetId="0">'D1_01_4b - Zdravotní tech...'!#REF!,'D1_01_4b - Zdravotní tech...'!#REF!,'D1_01_4b - Zdravotní tech...'!$C$2:$J$80</definedName>
  </definedNames>
  <calcPr calcId="144525"/>
</workbook>
</file>

<file path=xl/calcChain.xml><?xml version="1.0" encoding="utf-8"?>
<calcChain xmlns="http://schemas.openxmlformats.org/spreadsheetml/2006/main">
  <c r="BH80" i="3" l="1"/>
  <c r="BG80" i="3"/>
  <c r="BF80" i="3"/>
  <c r="BE80" i="3"/>
  <c r="S80" i="3"/>
  <c r="Q80" i="3"/>
  <c r="O80" i="3"/>
  <c r="BJ80" i="3"/>
  <c r="J80" i="3"/>
  <c r="BD80" i="3" s="1"/>
  <c r="BH79" i="3"/>
  <c r="BG79" i="3"/>
  <c r="BF79" i="3"/>
  <c r="BE79" i="3"/>
  <c r="S79" i="3"/>
  <c r="Q79" i="3"/>
  <c r="O79" i="3"/>
  <c r="BJ79" i="3"/>
  <c r="J79" i="3"/>
  <c r="BD79" i="3"/>
  <c r="BH78" i="3"/>
  <c r="BG78" i="3"/>
  <c r="BF78" i="3"/>
  <c r="BE78" i="3"/>
  <c r="S78" i="3"/>
  <c r="Q78" i="3"/>
  <c r="O78" i="3"/>
  <c r="BJ78" i="3"/>
  <c r="J78" i="3"/>
  <c r="BD78" i="3" s="1"/>
  <c r="BH77" i="3"/>
  <c r="BG77" i="3"/>
  <c r="BF77" i="3"/>
  <c r="BE77" i="3"/>
  <c r="S77" i="3"/>
  <c r="Q77" i="3"/>
  <c r="O77" i="3"/>
  <c r="BJ77" i="3"/>
  <c r="J77" i="3"/>
  <c r="BD77" i="3" s="1"/>
  <c r="BH75" i="3"/>
  <c r="BG75" i="3"/>
  <c r="BF75" i="3"/>
  <c r="BE75" i="3"/>
  <c r="S75" i="3"/>
  <c r="Q75" i="3"/>
  <c r="O75" i="3"/>
  <c r="BJ75" i="3"/>
  <c r="J75" i="3"/>
  <c r="BD75" i="3" s="1"/>
  <c r="BH74" i="3"/>
  <c r="BG74" i="3"/>
  <c r="BF74" i="3"/>
  <c r="BE74" i="3"/>
  <c r="S74" i="3"/>
  <c r="Q74" i="3"/>
  <c r="O74" i="3"/>
  <c r="BJ74" i="3"/>
  <c r="J74" i="3"/>
  <c r="BD74" i="3" s="1"/>
  <c r="BH73" i="3"/>
  <c r="BG73" i="3"/>
  <c r="BF73" i="3"/>
  <c r="BE73" i="3"/>
  <c r="S73" i="3"/>
  <c r="Q73" i="3"/>
  <c r="Q72" i="3" s="1"/>
  <c r="O73" i="3"/>
  <c r="BJ73" i="3"/>
  <c r="J73" i="3"/>
  <c r="BD73" i="3"/>
  <c r="BH71" i="3"/>
  <c r="BG71" i="3"/>
  <c r="BF71" i="3"/>
  <c r="BE71" i="3"/>
  <c r="S71" i="3"/>
  <c r="Q71" i="3"/>
  <c r="O71" i="3"/>
  <c r="BJ71" i="3"/>
  <c r="J71" i="3"/>
  <c r="BD71" i="3" s="1"/>
  <c r="BH70" i="3"/>
  <c r="BG70" i="3"/>
  <c r="BF70" i="3"/>
  <c r="BE70" i="3"/>
  <c r="S70" i="3"/>
  <c r="Q70" i="3"/>
  <c r="O70" i="3"/>
  <c r="BJ70" i="3"/>
  <c r="J70" i="3"/>
  <c r="BD70" i="3" s="1"/>
  <c r="BH69" i="3"/>
  <c r="BG69" i="3"/>
  <c r="BF69" i="3"/>
  <c r="BE69" i="3"/>
  <c r="S69" i="3"/>
  <c r="Q69" i="3"/>
  <c r="O69" i="3"/>
  <c r="BJ69" i="3"/>
  <c r="J69" i="3"/>
  <c r="BD69" i="3" s="1"/>
  <c r="BH68" i="3"/>
  <c r="BG68" i="3"/>
  <c r="BF68" i="3"/>
  <c r="BE68" i="3"/>
  <c r="S68" i="3"/>
  <c r="Q68" i="3"/>
  <c r="O68" i="3"/>
  <c r="BJ68" i="3"/>
  <c r="J68" i="3"/>
  <c r="BD68" i="3" s="1"/>
  <c r="BH67" i="3"/>
  <c r="BG67" i="3"/>
  <c r="BF67" i="3"/>
  <c r="BE67" i="3"/>
  <c r="S67" i="3"/>
  <c r="Q67" i="3"/>
  <c r="O67" i="3"/>
  <c r="BJ67" i="3"/>
  <c r="J67" i="3"/>
  <c r="BD67" i="3" s="1"/>
  <c r="BH66" i="3"/>
  <c r="BG66" i="3"/>
  <c r="BF66" i="3"/>
  <c r="BE66" i="3"/>
  <c r="S66" i="3"/>
  <c r="Q66" i="3"/>
  <c r="O66" i="3"/>
  <c r="BJ66" i="3"/>
  <c r="J66" i="3"/>
  <c r="BD66" i="3" s="1"/>
  <c r="BH65" i="3"/>
  <c r="BG65" i="3"/>
  <c r="BF65" i="3"/>
  <c r="BE65" i="3"/>
  <c r="S65" i="3"/>
  <c r="Q65" i="3"/>
  <c r="O65" i="3"/>
  <c r="BJ65" i="3"/>
  <c r="J65" i="3"/>
  <c r="BD65" i="3" s="1"/>
  <c r="BH64" i="3"/>
  <c r="BG64" i="3"/>
  <c r="BF64" i="3"/>
  <c r="BE64" i="3"/>
  <c r="S64" i="3"/>
  <c r="Q64" i="3"/>
  <c r="O64" i="3"/>
  <c r="BJ64" i="3"/>
  <c r="J64" i="3"/>
  <c r="BD64" i="3" s="1"/>
  <c r="BH63" i="3"/>
  <c r="BG63" i="3"/>
  <c r="BF63" i="3"/>
  <c r="BE63" i="3"/>
  <c r="S63" i="3"/>
  <c r="Q63" i="3"/>
  <c r="O63" i="3"/>
  <c r="BJ63" i="3"/>
  <c r="J63" i="3"/>
  <c r="BD63" i="3" s="1"/>
  <c r="BH62" i="3"/>
  <c r="BG62" i="3"/>
  <c r="BF62" i="3"/>
  <c r="BE62" i="3"/>
  <c r="S62" i="3"/>
  <c r="Q62" i="3"/>
  <c r="O62" i="3"/>
  <c r="BJ62" i="3"/>
  <c r="J62" i="3"/>
  <c r="BD62" i="3" s="1"/>
  <c r="BH61" i="3"/>
  <c r="BG61" i="3"/>
  <c r="BF61" i="3"/>
  <c r="BE61" i="3"/>
  <c r="S61" i="3"/>
  <c r="Q61" i="3"/>
  <c r="O61" i="3"/>
  <c r="BJ61" i="3"/>
  <c r="J61" i="3"/>
  <c r="BD61" i="3" s="1"/>
  <c r="BH60" i="3"/>
  <c r="BG60" i="3"/>
  <c r="BF60" i="3"/>
  <c r="BE60" i="3"/>
  <c r="S60" i="3"/>
  <c r="Q60" i="3"/>
  <c r="O60" i="3"/>
  <c r="BJ60" i="3"/>
  <c r="J60" i="3"/>
  <c r="BD60" i="3" s="1"/>
  <c r="BH59" i="3"/>
  <c r="BG59" i="3"/>
  <c r="BF59" i="3"/>
  <c r="BE59" i="3"/>
  <c r="S59" i="3"/>
  <c r="Q59" i="3"/>
  <c r="O59" i="3"/>
  <c r="BJ59" i="3"/>
  <c r="J59" i="3"/>
  <c r="BD59" i="3" s="1"/>
  <c r="BH58" i="3"/>
  <c r="BG58" i="3"/>
  <c r="BF58" i="3"/>
  <c r="BE58" i="3"/>
  <c r="S58" i="3"/>
  <c r="Q58" i="3"/>
  <c r="O58" i="3"/>
  <c r="BJ58" i="3"/>
  <c r="J58" i="3"/>
  <c r="BD58" i="3" s="1"/>
  <c r="BH57" i="3"/>
  <c r="BG57" i="3"/>
  <c r="BF57" i="3"/>
  <c r="BE57" i="3"/>
  <c r="S57" i="3"/>
  <c r="Q57" i="3"/>
  <c r="O57" i="3"/>
  <c r="BJ57" i="3"/>
  <c r="J57" i="3"/>
  <c r="BD57" i="3" s="1"/>
  <c r="BH56" i="3"/>
  <c r="BG56" i="3"/>
  <c r="BF56" i="3"/>
  <c r="BE56" i="3"/>
  <c r="S56" i="3"/>
  <c r="Q56" i="3"/>
  <c r="O56" i="3"/>
  <c r="BJ56" i="3"/>
  <c r="J56" i="3"/>
  <c r="BD56" i="3" s="1"/>
  <c r="BH55" i="3"/>
  <c r="BG55" i="3"/>
  <c r="BF55" i="3"/>
  <c r="BE55" i="3"/>
  <c r="S55" i="3"/>
  <c r="Q55" i="3"/>
  <c r="O55" i="3"/>
  <c r="BJ55" i="3"/>
  <c r="J55" i="3"/>
  <c r="BD55" i="3" s="1"/>
  <c r="BH54" i="3"/>
  <c r="BG54" i="3"/>
  <c r="BF54" i="3"/>
  <c r="BE54" i="3"/>
  <c r="S54" i="3"/>
  <c r="Q54" i="3"/>
  <c r="O54" i="3"/>
  <c r="BJ54" i="3"/>
  <c r="J54" i="3"/>
  <c r="BD54" i="3" s="1"/>
  <c r="BH53" i="3"/>
  <c r="BG53" i="3"/>
  <c r="BF53" i="3"/>
  <c r="BE53" i="3"/>
  <c r="S53" i="3"/>
  <c r="Q53" i="3"/>
  <c r="O53" i="3"/>
  <c r="BJ53" i="3"/>
  <c r="J53" i="3"/>
  <c r="BD53" i="3" s="1"/>
  <c r="BH52" i="3"/>
  <c r="BG52" i="3"/>
  <c r="BF52" i="3"/>
  <c r="BE52" i="3"/>
  <c r="S52" i="3"/>
  <c r="Q52" i="3"/>
  <c r="O52" i="3"/>
  <c r="BJ52" i="3"/>
  <c r="J52" i="3"/>
  <c r="BD52" i="3" s="1"/>
  <c r="BH51" i="3"/>
  <c r="BG51" i="3"/>
  <c r="BF51" i="3"/>
  <c r="BE51" i="3"/>
  <c r="S51" i="3"/>
  <c r="Q51" i="3"/>
  <c r="O51" i="3"/>
  <c r="BJ51" i="3"/>
  <c r="J51" i="3"/>
  <c r="BD51" i="3" s="1"/>
  <c r="BH50" i="3"/>
  <c r="BG50" i="3"/>
  <c r="BF50" i="3"/>
  <c r="BE50" i="3"/>
  <c r="S50" i="3"/>
  <c r="S49" i="3" s="1"/>
  <c r="Q50" i="3"/>
  <c r="O50" i="3"/>
  <c r="BJ50" i="3"/>
  <c r="J50" i="3"/>
  <c r="BD50" i="3" s="1"/>
  <c r="BH48" i="3"/>
  <c r="BG48" i="3"/>
  <c r="BF48" i="3"/>
  <c r="BE48" i="3"/>
  <c r="S48" i="3"/>
  <c r="Q48" i="3"/>
  <c r="O48" i="3"/>
  <c r="BJ48" i="3"/>
  <c r="J48" i="3"/>
  <c r="BD48" i="3" s="1"/>
  <c r="BH47" i="3"/>
  <c r="BG47" i="3"/>
  <c r="BF47" i="3"/>
  <c r="BE47" i="3"/>
  <c r="S47" i="3"/>
  <c r="Q47" i="3"/>
  <c r="O47" i="3"/>
  <c r="BJ47" i="3"/>
  <c r="J47" i="3"/>
  <c r="BD47" i="3" s="1"/>
  <c r="BH46" i="3"/>
  <c r="BG46" i="3"/>
  <c r="BF46" i="3"/>
  <c r="BE46" i="3"/>
  <c r="S46" i="3"/>
  <c r="Q46" i="3"/>
  <c r="O46" i="3"/>
  <c r="BJ46" i="3"/>
  <c r="J46" i="3"/>
  <c r="BD46" i="3" s="1"/>
  <c r="BH45" i="3"/>
  <c r="BG45" i="3"/>
  <c r="BF45" i="3"/>
  <c r="BE45" i="3"/>
  <c r="S45" i="3"/>
  <c r="Q45" i="3"/>
  <c r="O45" i="3"/>
  <c r="BJ45" i="3"/>
  <c r="J45" i="3"/>
  <c r="BD45" i="3" s="1"/>
  <c r="BH44" i="3"/>
  <c r="BG44" i="3"/>
  <c r="BF44" i="3"/>
  <c r="BE44" i="3"/>
  <c r="S44" i="3"/>
  <c r="Q44" i="3"/>
  <c r="O44" i="3"/>
  <c r="BJ44" i="3"/>
  <c r="J44" i="3"/>
  <c r="BD44" i="3" s="1"/>
  <c r="BH43" i="3"/>
  <c r="BG43" i="3"/>
  <c r="BF43" i="3"/>
  <c r="BE43" i="3"/>
  <c r="S43" i="3"/>
  <c r="Q43" i="3"/>
  <c r="O43" i="3"/>
  <c r="BJ43" i="3"/>
  <c r="J43" i="3"/>
  <c r="BD43" i="3" s="1"/>
  <c r="BH42" i="3"/>
  <c r="BG42" i="3"/>
  <c r="BF42" i="3"/>
  <c r="BE42" i="3"/>
  <c r="S42" i="3"/>
  <c r="Q42" i="3"/>
  <c r="O42" i="3"/>
  <c r="BJ42" i="3"/>
  <c r="J42" i="3"/>
  <c r="BD42" i="3" s="1"/>
  <c r="BH41" i="3"/>
  <c r="BG41" i="3"/>
  <c r="BF41" i="3"/>
  <c r="BE41" i="3"/>
  <c r="S41" i="3"/>
  <c r="Q41" i="3"/>
  <c r="O41" i="3"/>
  <c r="BJ41" i="3"/>
  <c r="J41" i="3"/>
  <c r="BD41" i="3" s="1"/>
  <c r="BH40" i="3"/>
  <c r="BG40" i="3"/>
  <c r="BF40" i="3"/>
  <c r="BE40" i="3"/>
  <c r="S40" i="3"/>
  <c r="Q40" i="3"/>
  <c r="O40" i="3"/>
  <c r="BJ40" i="3"/>
  <c r="J40" i="3"/>
  <c r="BD40" i="3" s="1"/>
  <c r="BH39" i="3"/>
  <c r="BG39" i="3"/>
  <c r="BF39" i="3"/>
  <c r="BE39" i="3"/>
  <c r="S39" i="3"/>
  <c r="Q39" i="3"/>
  <c r="O39" i="3"/>
  <c r="BJ39" i="3"/>
  <c r="J39" i="3"/>
  <c r="BD39" i="3" s="1"/>
  <c r="BH38" i="3"/>
  <c r="BG38" i="3"/>
  <c r="BF38" i="3"/>
  <c r="BE38" i="3"/>
  <c r="S38" i="3"/>
  <c r="Q38" i="3"/>
  <c r="O38" i="3"/>
  <c r="BJ38" i="3"/>
  <c r="J38" i="3"/>
  <c r="BD38" i="3" s="1"/>
  <c r="BH37" i="3"/>
  <c r="BG37" i="3"/>
  <c r="BF37" i="3"/>
  <c r="BE37" i="3"/>
  <c r="S37" i="3"/>
  <c r="Q37" i="3"/>
  <c r="O37" i="3"/>
  <c r="BJ37" i="3"/>
  <c r="J37" i="3"/>
  <c r="BD37" i="3" s="1"/>
  <c r="BH36" i="3"/>
  <c r="BG36" i="3"/>
  <c r="BF36" i="3"/>
  <c r="BE36" i="3"/>
  <c r="S36" i="3"/>
  <c r="Q36" i="3"/>
  <c r="O36" i="3"/>
  <c r="BJ36" i="3"/>
  <c r="J36" i="3"/>
  <c r="BD36" i="3" s="1"/>
  <c r="BH35" i="3"/>
  <c r="BG35" i="3"/>
  <c r="BF35" i="3"/>
  <c r="BE35" i="3"/>
  <c r="S35" i="3"/>
  <c r="Q35" i="3"/>
  <c r="O35" i="3"/>
  <c r="BJ35" i="3"/>
  <c r="J35" i="3"/>
  <c r="BD35" i="3" s="1"/>
  <c r="BH34" i="3"/>
  <c r="BG34" i="3"/>
  <c r="BF34" i="3"/>
  <c r="BE34" i="3"/>
  <c r="S34" i="3"/>
  <c r="Q34" i="3"/>
  <c r="O34" i="3"/>
  <c r="BJ34" i="3"/>
  <c r="J34" i="3"/>
  <c r="BD34" i="3" s="1"/>
  <c r="BH33" i="3"/>
  <c r="BG33" i="3"/>
  <c r="BF33" i="3"/>
  <c r="BE33" i="3"/>
  <c r="S33" i="3"/>
  <c r="Q33" i="3"/>
  <c r="O33" i="3"/>
  <c r="BJ33" i="3"/>
  <c r="J33" i="3"/>
  <c r="BD33" i="3" s="1"/>
  <c r="BH32" i="3"/>
  <c r="BG32" i="3"/>
  <c r="BF32" i="3"/>
  <c r="BE32" i="3"/>
  <c r="S32" i="3"/>
  <c r="Q32" i="3"/>
  <c r="O32" i="3"/>
  <c r="O31" i="3" s="1"/>
  <c r="BJ32" i="3"/>
  <c r="J32" i="3"/>
  <c r="BD32" i="3" s="1"/>
  <c r="BH30" i="3"/>
  <c r="BG30" i="3"/>
  <c r="BF30" i="3"/>
  <c r="BE30" i="3"/>
  <c r="S30" i="3"/>
  <c r="Q30" i="3"/>
  <c r="O30" i="3"/>
  <c r="BJ30" i="3"/>
  <c r="J30" i="3"/>
  <c r="BD30" i="3" s="1"/>
  <c r="BH29" i="3"/>
  <c r="BG29" i="3"/>
  <c r="BF29" i="3"/>
  <c r="BE29" i="3"/>
  <c r="S29" i="3"/>
  <c r="Q29" i="3"/>
  <c r="O29" i="3"/>
  <c r="BJ29" i="3"/>
  <c r="J29" i="3"/>
  <c r="BD29" i="3" s="1"/>
  <c r="BH28" i="3"/>
  <c r="BG28" i="3"/>
  <c r="BF28" i="3"/>
  <c r="BE28" i="3"/>
  <c r="S28" i="3"/>
  <c r="Q28" i="3"/>
  <c r="O28" i="3"/>
  <c r="BJ28" i="3"/>
  <c r="J28" i="3"/>
  <c r="BD28" i="3" s="1"/>
  <c r="BH27" i="3"/>
  <c r="BG27" i="3"/>
  <c r="BF27" i="3"/>
  <c r="BE27" i="3"/>
  <c r="S27" i="3"/>
  <c r="Q27" i="3"/>
  <c r="O27" i="3"/>
  <c r="BJ27" i="3"/>
  <c r="J27" i="3"/>
  <c r="BD27" i="3" s="1"/>
  <c r="BH26" i="3"/>
  <c r="BG26" i="3"/>
  <c r="BF26" i="3"/>
  <c r="BE26" i="3"/>
  <c r="S26" i="3"/>
  <c r="Q26" i="3"/>
  <c r="O26" i="3"/>
  <c r="BJ26" i="3"/>
  <c r="J26" i="3"/>
  <c r="BD26" i="3" s="1"/>
  <c r="BH25" i="3"/>
  <c r="BG25" i="3"/>
  <c r="BF25" i="3"/>
  <c r="BE25" i="3"/>
  <c r="S25" i="3"/>
  <c r="Q25" i="3"/>
  <c r="O25" i="3"/>
  <c r="BJ25" i="3"/>
  <c r="J25" i="3"/>
  <c r="BD25" i="3" s="1"/>
  <c r="BH24" i="3"/>
  <c r="BG24" i="3"/>
  <c r="BF24" i="3"/>
  <c r="BE24" i="3"/>
  <c r="S24" i="3"/>
  <c r="Q24" i="3"/>
  <c r="O24" i="3"/>
  <c r="BJ24" i="3"/>
  <c r="J24" i="3"/>
  <c r="BD24" i="3" s="1"/>
  <c r="BH23" i="3"/>
  <c r="BG23" i="3"/>
  <c r="BF23" i="3"/>
  <c r="BE23" i="3"/>
  <c r="S23" i="3"/>
  <c r="Q23" i="3"/>
  <c r="O23" i="3"/>
  <c r="BJ23" i="3"/>
  <c r="J23" i="3"/>
  <c r="BD23" i="3" s="1"/>
  <c r="BH22" i="3"/>
  <c r="BG22" i="3"/>
  <c r="BF22" i="3"/>
  <c r="BE22" i="3"/>
  <c r="S22" i="3"/>
  <c r="Q22" i="3"/>
  <c r="O22" i="3"/>
  <c r="BJ22" i="3"/>
  <c r="J22" i="3"/>
  <c r="BD22" i="3" s="1"/>
  <c r="BH21" i="3"/>
  <c r="BG21" i="3"/>
  <c r="BF21" i="3"/>
  <c r="BE21" i="3"/>
  <c r="S21" i="3"/>
  <c r="Q21" i="3"/>
  <c r="O21" i="3"/>
  <c r="BJ21" i="3"/>
  <c r="J21" i="3"/>
  <c r="BD21" i="3" s="1"/>
  <c r="BH20" i="3"/>
  <c r="BG20" i="3"/>
  <c r="BF20" i="3"/>
  <c r="BE20" i="3"/>
  <c r="S20" i="3"/>
  <c r="Q20" i="3"/>
  <c r="O20" i="3"/>
  <c r="BJ20" i="3"/>
  <c r="J20" i="3"/>
  <c r="BD20" i="3" s="1"/>
  <c r="BH19" i="3"/>
  <c r="BG19" i="3"/>
  <c r="BF19" i="3"/>
  <c r="BE19" i="3"/>
  <c r="S19" i="3"/>
  <c r="Q19" i="3"/>
  <c r="O19" i="3"/>
  <c r="BJ19" i="3"/>
  <c r="J19" i="3"/>
  <c r="BD19" i="3" s="1"/>
  <c r="BH18" i="3"/>
  <c r="BG18" i="3"/>
  <c r="BF18" i="3"/>
  <c r="BE18" i="3"/>
  <c r="S18" i="3"/>
  <c r="Q18" i="3"/>
  <c r="O18" i="3"/>
  <c r="BJ18" i="3"/>
  <c r="J18" i="3"/>
  <c r="BD18" i="3" s="1"/>
  <c r="BH17" i="3"/>
  <c r="BG17" i="3"/>
  <c r="BF17" i="3"/>
  <c r="BE17" i="3"/>
  <c r="S17" i="3"/>
  <c r="Q17" i="3"/>
  <c r="O17" i="3"/>
  <c r="BJ17" i="3"/>
  <c r="J17" i="3"/>
  <c r="BD17" i="3" s="1"/>
  <c r="BH16" i="3"/>
  <c r="BG16" i="3"/>
  <c r="BF16" i="3"/>
  <c r="BE16" i="3"/>
  <c r="S16" i="3"/>
  <c r="Q16" i="3"/>
  <c r="O16" i="3"/>
  <c r="BJ16" i="3"/>
  <c r="J16" i="3"/>
  <c r="BD16" i="3" s="1"/>
  <c r="BH15" i="3"/>
  <c r="BG15" i="3"/>
  <c r="BF15" i="3"/>
  <c r="BE15" i="3"/>
  <c r="S15" i="3"/>
  <c r="Q15" i="3"/>
  <c r="O15" i="3"/>
  <c r="BJ15" i="3"/>
  <c r="J15" i="3"/>
  <c r="BD15" i="3" s="1"/>
  <c r="BH14" i="3"/>
  <c r="BG14" i="3"/>
  <c r="BF14" i="3"/>
  <c r="BE14" i="3"/>
  <c r="S14" i="3"/>
  <c r="Q14" i="3"/>
  <c r="O14" i="3"/>
  <c r="BJ14" i="3"/>
  <c r="J14" i="3"/>
  <c r="BD14" i="3" s="1"/>
  <c r="BH13" i="3"/>
  <c r="BG13" i="3"/>
  <c r="BF13" i="3"/>
  <c r="BE13" i="3"/>
  <c r="S13" i="3"/>
  <c r="S12" i="3" s="1"/>
  <c r="Q13" i="3"/>
  <c r="O13" i="3"/>
  <c r="BJ13" i="3"/>
  <c r="J13" i="3"/>
  <c r="BD13" i="3" s="1"/>
  <c r="BJ12" i="3" l="1"/>
  <c r="J12" i="3" s="1"/>
  <c r="BJ31" i="3"/>
  <c r="Q49" i="3"/>
  <c r="Q31" i="3"/>
  <c r="BJ49" i="3"/>
  <c r="J49" i="3" s="1"/>
  <c r="BJ72" i="3"/>
  <c r="J72" i="3" s="1"/>
  <c r="Q12" i="3"/>
  <c r="S31" i="3"/>
  <c r="O49" i="3"/>
  <c r="BJ76" i="3"/>
  <c r="J76" i="3" s="1"/>
  <c r="S76" i="3"/>
  <c r="S11" i="3" s="1"/>
  <c r="S10" i="3" s="1"/>
  <c r="O76" i="3"/>
  <c r="Q76" i="3"/>
  <c r="O12" i="3"/>
  <c r="S72" i="3"/>
  <c r="O72" i="3"/>
  <c r="J31" i="3"/>
  <c r="O11" i="3" l="1"/>
  <c r="O10" i="3" s="1"/>
  <c r="BJ11" i="3"/>
  <c r="BJ10" i="3" s="1"/>
  <c r="J10" i="3" s="1"/>
  <c r="Q11" i="3"/>
  <c r="Q10" i="3" s="1"/>
  <c r="J11" i="3" l="1"/>
</calcChain>
</file>

<file path=xl/sharedStrings.xml><?xml version="1.0" encoding="utf-8"?>
<sst xmlns="http://schemas.openxmlformats.org/spreadsheetml/2006/main" count="962" uniqueCount="302">
  <si>
    <t/>
  </si>
  <si>
    <t>21</t>
  </si>
  <si>
    <t>15</t>
  </si>
  <si>
    <t>Stavba:</t>
  </si>
  <si>
    <t>DPH</t>
  </si>
  <si>
    <t>základní</t>
  </si>
  <si>
    <t>Kód</t>
  </si>
  <si>
    <t>Typ</t>
  </si>
  <si>
    <t>D</t>
  </si>
  <si>
    <t>0</t>
  </si>
  <si>
    <t>Kosov u Jihlavy čp 9</t>
  </si>
  <si>
    <t>1</t>
  </si>
  <si>
    <t>2</t>
  </si>
  <si>
    <t>Objekt:</t>
  </si>
  <si>
    <t>Cena celkem [CZK]</t>
  </si>
  <si>
    <t>Náklady soupisu celkem</t>
  </si>
  <si>
    <t>-1</t>
  </si>
  <si>
    <t>PČ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</si>
  <si>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</si>
  <si>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</si>
  <si>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</si>
  <si>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</si>
  <si>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</si>
  <si>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</si>
  <si>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</si>
  <si>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</si>
  <si>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</si>
  <si>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</si>
  <si>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</si>
  <si>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</si>
  <si>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</si>
  <si>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</si>
  <si>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K</t>
  </si>
  <si>
    <t>hod</t>
  </si>
  <si>
    <t>4</t>
  </si>
  <si>
    <t>kus</t>
  </si>
  <si>
    <t>32</t>
  </si>
  <si>
    <t>16</t>
  </si>
  <si>
    <t>3</t>
  </si>
  <si>
    <t>5</t>
  </si>
  <si>
    <t>6</t>
  </si>
  <si>
    <t>7</t>
  </si>
  <si>
    <t>t</t>
  </si>
  <si>
    <t>8</t>
  </si>
  <si>
    <t>9</t>
  </si>
  <si>
    <t>10</t>
  </si>
  <si>
    <t>m</t>
  </si>
  <si>
    <t>11</t>
  </si>
  <si>
    <t>12</t>
  </si>
  <si>
    <t>13</t>
  </si>
  <si>
    <t>14</t>
  </si>
  <si>
    <t>17</t>
  </si>
  <si>
    <t>18</t>
  </si>
  <si>
    <t>19</t>
  </si>
  <si>
    <t>721D4</t>
  </si>
  <si>
    <t>721</t>
  </si>
  <si>
    <t>Zdravotechnika - vnitřní kanalizace</t>
  </si>
  <si>
    <t>721140806</t>
  </si>
  <si>
    <t>Demontáž potrubí kanalizační do DN 200</t>
  </si>
  <si>
    <t>-90674752</t>
  </si>
  <si>
    <t>721174024</t>
  </si>
  <si>
    <t>Potrubí kanalizační z PP odpadní systém HT DN 70</t>
  </si>
  <si>
    <t>336175054</t>
  </si>
  <si>
    <t>721174025</t>
  </si>
  <si>
    <t>Potrubí kanalizační z PP odpadní systém HT DN 100</t>
  </si>
  <si>
    <t>1748188256</t>
  </si>
  <si>
    <t>721174042</t>
  </si>
  <si>
    <t>Potrubí kanalizační z PP připojovací systém HT DN 40</t>
  </si>
  <si>
    <t>-1108187981</t>
  </si>
  <si>
    <t>721174043</t>
  </si>
  <si>
    <t>Potrubí kanalizační z PP připojovací systém HT DN 50</t>
  </si>
  <si>
    <t>475781893</t>
  </si>
  <si>
    <t>721174045</t>
  </si>
  <si>
    <t>Potrubí kanalizační z PP připojovací systém HT DN 100</t>
  </si>
  <si>
    <t>1006048521</t>
  </si>
  <si>
    <t>721194104</t>
  </si>
  <si>
    <t>Vyvedení a upevnění odpadních výpustek DN 40</t>
  </si>
  <si>
    <t>1576955479</t>
  </si>
  <si>
    <t>721194105</t>
  </si>
  <si>
    <t>Vyvedení a upevnění odpadních výpustek DN 50</t>
  </si>
  <si>
    <t>1260975456</t>
  </si>
  <si>
    <t>721194109</t>
  </si>
  <si>
    <t>Vyvedení a upevnění odpadních výpustek DN 100</t>
  </si>
  <si>
    <t>111376767</t>
  </si>
  <si>
    <t>721290111</t>
  </si>
  <si>
    <t>Zkouška těsnosti potrubí kanalizace vodou do DN 125</t>
  </si>
  <si>
    <t>88318979</t>
  </si>
  <si>
    <t>721290123</t>
  </si>
  <si>
    <t>Zkouška těsnosti potrubí kanalizace kouřem do DN 300</t>
  </si>
  <si>
    <t>1364265352</t>
  </si>
  <si>
    <t>721290822</t>
  </si>
  <si>
    <t>Přemístění vnitrostaveništní demontovaných hmot vnitřní kanalizace v objektech výšky do 12 m</t>
  </si>
  <si>
    <t>1159780585</t>
  </si>
  <si>
    <t>721D1</t>
  </si>
  <si>
    <t xml:space="preserve">HL 21 Kalich pro úkapy DN 32,  vč.montáže   </t>
  </si>
  <si>
    <t>-1433088131</t>
  </si>
  <si>
    <t>721D11</t>
  </si>
  <si>
    <t xml:space="preserve">HL400 Podomítková zápachová uzávěrka DN40/50 pro pračky,sušičky a myčky,  vč.montáže   </t>
  </si>
  <si>
    <t>1368996630</t>
  </si>
  <si>
    <t>721D2</t>
  </si>
  <si>
    <t xml:space="preserve">Dvířka včetně čistícího kusu 150x150 mm vč.montáže   </t>
  </si>
  <si>
    <t>68368087</t>
  </si>
  <si>
    <t>Napojení na stávající rozvody, přechod HT/xxx DN100</t>
  </si>
  <si>
    <t>-324260368</t>
  </si>
  <si>
    <t>722174002</t>
  </si>
  <si>
    <t>Potrubí vodovodní plastové PPR svar polyfuze PN 16 D 20 x 2,8 mm-napojení kondenzátu pojistneho ventilu</t>
  </si>
  <si>
    <t>-1816143205</t>
  </si>
  <si>
    <t>998721101</t>
  </si>
  <si>
    <t>Přesun hmot tonážní pro vnitřní kanalizace v objektech v do 6 m</t>
  </si>
  <si>
    <t>-2048264652</t>
  </si>
  <si>
    <t>722</t>
  </si>
  <si>
    <t>Zdravotechnika - vnitřní vodovod</t>
  </si>
  <si>
    <t>722174022</t>
  </si>
  <si>
    <t>Potrubí vodovodní plastové PPR svar polyfuze PN 20 D 20 x 3,4 mm</t>
  </si>
  <si>
    <t>1054121719</t>
  </si>
  <si>
    <t>20</t>
  </si>
  <si>
    <t>722174023</t>
  </si>
  <si>
    <t>Potrubí vodovodní plastové PPR svar polyfuze PN 20 D 25 x 4,2 mm</t>
  </si>
  <si>
    <t>-1665712619</t>
  </si>
  <si>
    <t>722181211</t>
  </si>
  <si>
    <t>Ochrana vodovodního potrubí přilepenými tepelně izolačními trubicemi z PE tl do 6 mm D 20 mm</t>
  </si>
  <si>
    <t>1590718170</t>
  </si>
  <si>
    <t>22</t>
  </si>
  <si>
    <t>722181212</t>
  </si>
  <si>
    <t>Ochrana vodovodního potrubí přilepenými tepelně izolačními trubicemi z PE tl do 6 mm D 25 mm</t>
  </si>
  <si>
    <t>-771523566</t>
  </si>
  <si>
    <t>23</t>
  </si>
  <si>
    <t>722181241</t>
  </si>
  <si>
    <t>Ochrana vodovodního potrubí přilepenými tepelně izolačními trubicemi z PE tl do 10 mm D 20 mm</t>
  </si>
  <si>
    <t>-255294796</t>
  </si>
  <si>
    <t>24</t>
  </si>
  <si>
    <t>722220111</t>
  </si>
  <si>
    <t>Nástěnka pro výtokový ventil G 1/2 s jedním závitem</t>
  </si>
  <si>
    <t>765108506</t>
  </si>
  <si>
    <t>25</t>
  </si>
  <si>
    <t>722220121</t>
  </si>
  <si>
    <t>Nástěnka pro baterii G 1/2 s jedním závitem</t>
  </si>
  <si>
    <t>pár</t>
  </si>
  <si>
    <t>-326115535</t>
  </si>
  <si>
    <t>26</t>
  </si>
  <si>
    <t>722231142</t>
  </si>
  <si>
    <t>Ventil závitový pojistný rohový G 3/4</t>
  </si>
  <si>
    <t>-1286738817</t>
  </si>
  <si>
    <t>27</t>
  </si>
  <si>
    <t>722232044</t>
  </si>
  <si>
    <t>Kohout kulový přímý G 3/4 PN 42 do 185°C vnitřní závit</t>
  </si>
  <si>
    <t>-2136911412</t>
  </si>
  <si>
    <t>28</t>
  </si>
  <si>
    <t>7222320442a</t>
  </si>
  <si>
    <t>Zpětný ventil G 3/4 PN 42 do 185°C vnitřní závit</t>
  </si>
  <si>
    <t>-988968877</t>
  </si>
  <si>
    <t>29</t>
  </si>
  <si>
    <t>7222320445a</t>
  </si>
  <si>
    <t>Ventil výtokový nástěnný pračkový G1/2x80</t>
  </si>
  <si>
    <t>-2089680473</t>
  </si>
  <si>
    <t>30</t>
  </si>
  <si>
    <t>722239102</t>
  </si>
  <si>
    <t>Montáž armatur vodovodních se dvěma závity G 3/4</t>
  </si>
  <si>
    <t>1963460960</t>
  </si>
  <si>
    <t>31</t>
  </si>
  <si>
    <t>722290226</t>
  </si>
  <si>
    <t>Zkouška těsnosti vodovodního potrubí do DN 50</t>
  </si>
  <si>
    <t>468391664</t>
  </si>
  <si>
    <t>722290234</t>
  </si>
  <si>
    <t>Proplach a dezinfekce vodovodního potrubí do DN 80</t>
  </si>
  <si>
    <t>475808058</t>
  </si>
  <si>
    <t>33</t>
  </si>
  <si>
    <t>722D2</t>
  </si>
  <si>
    <t>Dvířka pro vodoměrnou sestavu</t>
  </si>
  <si>
    <t>-329781872</t>
  </si>
  <si>
    <t>34</t>
  </si>
  <si>
    <t>722262162</t>
  </si>
  <si>
    <t>Vodoměr přírubový šroubový do 40°C DN 20 x 190 mm Qn 2,5 m3/h horizontální, včetně montáže</t>
  </si>
  <si>
    <t>439732239</t>
  </si>
  <si>
    <t>35</t>
  </si>
  <si>
    <t>998722101</t>
  </si>
  <si>
    <t>Přesun hmot tonážní pro vnitřní vodovod v objektech v do 6 m</t>
  </si>
  <si>
    <t>-972494338</t>
  </si>
  <si>
    <t>725</t>
  </si>
  <si>
    <t>Zdravotechnika - zařizovací předměty</t>
  </si>
  <si>
    <t>36</t>
  </si>
  <si>
    <t>725112021</t>
  </si>
  <si>
    <t>Klozet keramický závěsný na nosné stěny s hlubokým splachováním odpad vodorovný</t>
  </si>
  <si>
    <t>-354747370</t>
  </si>
  <si>
    <t>37</t>
  </si>
  <si>
    <t>725D1</t>
  </si>
  <si>
    <t xml:space="preserve">Klozetové sedátko s poklopem na závěsný klozet  </t>
  </si>
  <si>
    <t>1400088702</t>
  </si>
  <si>
    <t>38</t>
  </si>
  <si>
    <t>725D9</t>
  </si>
  <si>
    <t xml:space="preserve">Tlačítko </t>
  </si>
  <si>
    <t>-671625211</t>
  </si>
  <si>
    <t>39</t>
  </si>
  <si>
    <t>725D9.1</t>
  </si>
  <si>
    <t>Montáž - klozety keramické závěsné na nosné stěny s hlubokým splachováním odpad vodorovný</t>
  </si>
  <si>
    <t>-48897854</t>
  </si>
  <si>
    <t>40</t>
  </si>
  <si>
    <t>725211603a</t>
  </si>
  <si>
    <t>Umyvadlo keramické připevněné na stěnu šrouby bílé bez krytu na sifon 500 mm</t>
  </si>
  <si>
    <t>2082011435</t>
  </si>
  <si>
    <t>41</t>
  </si>
  <si>
    <t>725211604a</t>
  </si>
  <si>
    <t>Umývátko keramické připevněné na stěnu šrouby bílé bez krytu na sifon 350 mm</t>
  </si>
  <si>
    <t>-1691393656</t>
  </si>
  <si>
    <t>42</t>
  </si>
  <si>
    <t>725822611a</t>
  </si>
  <si>
    <t xml:space="preserve">Baterie umyvadlové stojánkové pákové, keramická kartuš </t>
  </si>
  <si>
    <t>841210772</t>
  </si>
  <si>
    <t>43</t>
  </si>
  <si>
    <t>725829131</t>
  </si>
  <si>
    <t>Montáž baterie umyvadlové stojánkové G 1/2 ostatní typ</t>
  </si>
  <si>
    <t>-1426040794</t>
  </si>
  <si>
    <t>44</t>
  </si>
  <si>
    <t>725869101</t>
  </si>
  <si>
    <t>Montáž zápachových uzávěrek umyvadlových do DN 40</t>
  </si>
  <si>
    <t>439253668</t>
  </si>
  <si>
    <t>45</t>
  </si>
  <si>
    <t>725219102</t>
  </si>
  <si>
    <t>Montáž umyvadla připevněného na šrouby do zdiva</t>
  </si>
  <si>
    <t>1477792280</t>
  </si>
  <si>
    <t>46</t>
  </si>
  <si>
    <t>725311111a</t>
  </si>
  <si>
    <t>Dřez jednoduchý keramický se zápachovou uzávěrkou 590x450 mm</t>
  </si>
  <si>
    <t>soubor</t>
  </si>
  <si>
    <t>1710735030</t>
  </si>
  <si>
    <t>47</t>
  </si>
  <si>
    <t>7258226111a</t>
  </si>
  <si>
    <t xml:space="preserve">Baterie dřezové stojánkové pákové, keramická kartuš </t>
  </si>
  <si>
    <t>-1236935625</t>
  </si>
  <si>
    <t>48</t>
  </si>
  <si>
    <t>725319111</t>
  </si>
  <si>
    <t>Montáž dřezu ostatních typů</t>
  </si>
  <si>
    <t>-600048324</t>
  </si>
  <si>
    <t>49</t>
  </si>
  <si>
    <t>7258291311</t>
  </si>
  <si>
    <t>Montáž baterie dřezové stojánkové G 1/2 ostatní typ</t>
  </si>
  <si>
    <t>1889392716</t>
  </si>
  <si>
    <t>50</t>
  </si>
  <si>
    <t>725241223</t>
  </si>
  <si>
    <t>Vanička sprchová z litého polymermramoru čtvrtkruhová 900x900 mm</t>
  </si>
  <si>
    <t>-1593584466</t>
  </si>
  <si>
    <t>51</t>
  </si>
  <si>
    <t>725D6</t>
  </si>
  <si>
    <t xml:space="preserve">Sifon pro vanu, vč.montáže   </t>
  </si>
  <si>
    <t>-549774962</t>
  </si>
  <si>
    <t>52</t>
  </si>
  <si>
    <t>725249101</t>
  </si>
  <si>
    <t>Montáž vaničky sprchové</t>
  </si>
  <si>
    <t>1665403062</t>
  </si>
  <si>
    <t>53</t>
  </si>
  <si>
    <t>725D4</t>
  </si>
  <si>
    <t>Sprchový kout, čtvrtkruhový levý, 6 mm sklo, madla chrom, roz. 90/195 cm,</t>
  </si>
  <si>
    <t>1532336446</t>
  </si>
  <si>
    <t>54</t>
  </si>
  <si>
    <t>725249103</t>
  </si>
  <si>
    <t>Montáž koutu sprchového</t>
  </si>
  <si>
    <t>1954402211</t>
  </si>
  <si>
    <t>55</t>
  </si>
  <si>
    <t>725841351</t>
  </si>
  <si>
    <t xml:space="preserve">Baterie sprchová nástěnná termostatická baterie včetně hadice, hlavice, uchycení,tyč 600 mm, keramická kartuš </t>
  </si>
  <si>
    <t>-1912706629</t>
  </si>
  <si>
    <t>56</t>
  </si>
  <si>
    <t>725849413</t>
  </si>
  <si>
    <t>Montáž baterie vanové nástěnné termostatické</t>
  </si>
  <si>
    <t>-1385238089</t>
  </si>
  <si>
    <t>57</t>
  </si>
  <si>
    <t>998725101</t>
  </si>
  <si>
    <t>Přesun hmot tonážní pro zařizovací předměty v objektech v do 6 m</t>
  </si>
  <si>
    <t>1142537880</t>
  </si>
  <si>
    <t>726</t>
  </si>
  <si>
    <t>Zdravotechnika - předstěnové instalace</t>
  </si>
  <si>
    <t>58</t>
  </si>
  <si>
    <t>726111031</t>
  </si>
  <si>
    <t>Instalační předstěna Geberit - klozet s ovládáním zepředu v 1080 mm závěsný do masivní zděné kce</t>
  </si>
  <si>
    <t>1595942999</t>
  </si>
  <si>
    <t>59</t>
  </si>
  <si>
    <t>726111204</t>
  </si>
  <si>
    <t>Instalační předstěna - montáž klozetu do masivní zděné kce</t>
  </si>
  <si>
    <t>1622416561</t>
  </si>
  <si>
    <t>60</t>
  </si>
  <si>
    <t>998726111</t>
  </si>
  <si>
    <t>Přesun hmot tonážní pro instalační prefabrikáty v objektech v do 6 m</t>
  </si>
  <si>
    <t>-796858762</t>
  </si>
  <si>
    <t>789</t>
  </si>
  <si>
    <t xml:space="preserve">Hodinové zúčtovací sazby  </t>
  </si>
  <si>
    <t>61</t>
  </si>
  <si>
    <t>733D4</t>
  </si>
  <si>
    <t>HZS zednické výpomoci, přípomoci během transportu potrubí, koordinace vůdči ostatním profesím</t>
  </si>
  <si>
    <t>739755845</t>
  </si>
  <si>
    <t>62</t>
  </si>
  <si>
    <t xml:space="preserve">Kompletace zařizovacích předmětů   </t>
  </si>
  <si>
    <t>-200334182</t>
  </si>
  <si>
    <t>63</t>
  </si>
  <si>
    <t>789-M06</t>
  </si>
  <si>
    <t>Nezměřitelné stavební práce</t>
  </si>
  <si>
    <t>-1465701080</t>
  </si>
  <si>
    <t>64</t>
  </si>
  <si>
    <t>799-M07</t>
  </si>
  <si>
    <t>Napojení na rozvody</t>
  </si>
  <si>
    <t>-1045377088</t>
  </si>
  <si>
    <t>D1.01.4b ZDRAVOTNÍ TECHNIKA</t>
  </si>
  <si>
    <t>SLEPÝ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</si>
</sst>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000"/>
    <numFmt numFmtId="167" formatCode="#,##0.000"/>
  </numFmts>
  <fonts count="11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color rgb="FF960000"/>
      <name val="Trebuchet MS"/>
    </font>
    <font>
      <sz val="8"/>
      <color rgb="FF960000"/>
      <name val="Trebuchet MS"/>
    </font>
    <font>
      <b/>
      <sz val="8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3" xfId="0" applyBorder="1"/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/>
    <xf numFmtId="166" fontId="9" fillId="0" borderId="7" xfId="0" applyNumberFormat="1" applyFont="1" applyBorder="1" applyAlignment="1"/>
    <xf numFmtId="166" fontId="9" fillId="0" borderId="8" xfId="0" applyNumberFormat="1" applyFont="1" applyBorder="1" applyAlignment="1"/>
    <xf numFmtId="4" fontId="10" fillId="0" borderId="0" xfId="0" applyNumberFormat="1" applyFont="1" applyAlignment="1">
      <alignment vertical="center"/>
    </xf>
    <xf numFmtId="0" fontId="5" fillId="0" borderId="3" xfId="0" applyFont="1" applyBorder="1" applyAlignme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 applyProtection="1">
      <protection locked="0"/>
    </xf>
    <xf numFmtId="4" fontId="3" fillId="0" borderId="0" xfId="0" applyNumberFormat="1" applyFont="1" applyAlignment="1"/>
    <xf numFmtId="0" fontId="5" fillId="0" borderId="9" xfId="0" applyFont="1" applyBorder="1" applyAlignment="1"/>
    <xf numFmtId="0" fontId="5" fillId="0" borderId="0" xfId="0" applyFont="1" applyBorder="1" applyAlignment="1"/>
    <xf numFmtId="166" fontId="5" fillId="0" borderId="0" xfId="0" applyNumberFormat="1" applyFont="1" applyBorder="1" applyAlignment="1"/>
    <xf numFmtId="166" fontId="5" fillId="0" borderId="10" xfId="0" applyNumberFormat="1" applyFont="1" applyBorder="1" applyAlignment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167" fontId="0" fillId="0" borderId="16" xfId="0" applyNumberFormat="1" applyFont="1" applyBorder="1" applyAlignment="1" applyProtection="1">
      <alignment vertical="center"/>
      <protection locked="0"/>
    </xf>
    <xf numFmtId="4" fontId="0" fillId="2" borderId="16" xfId="0" applyNumberFormat="1" applyFont="1" applyFill="1" applyBorder="1" applyAlignment="1" applyProtection="1">
      <alignment vertical="center"/>
      <protection locked="0"/>
    </xf>
    <xf numFmtId="4" fontId="0" fillId="0" borderId="16" xfId="0" applyNumberFormat="1" applyFont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166" fontId="1" fillId="0" borderId="14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L81"/>
  <sheetViews>
    <sheetView showGridLines="0" tabSelected="1" workbookViewId="0">
      <pane ySplit="1" topLeftCell="A5" activePane="bottomLeft" state="frozen"/>
      <selection pane="bottomLeft" activeCell="V11" sqref="V1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20" customWidth="1"/>
    <col min="10" max="10" width="23.5" customWidth="1"/>
    <col min="12" max="17" width="9.33203125" hidden="1"/>
    <col min="18" max="18" width="8.1640625" hidden="1" customWidth="1"/>
    <col min="19" max="19" width="29.6640625" hidden="1" customWidth="1"/>
    <col min="20" max="20" width="16.33203125" hidden="1" customWidth="1"/>
    <col min="21" max="21" width="12.33203125" customWidth="1"/>
    <col min="22" max="22" width="16.33203125" customWidth="1"/>
    <col min="23" max="23" width="12.33203125" customWidth="1"/>
    <col min="24" max="24" width="15" customWidth="1"/>
    <col min="25" max="25" width="11" customWidth="1"/>
    <col min="26" max="26" width="15" customWidth="1"/>
    <col min="27" max="27" width="16.33203125" customWidth="1"/>
    <col min="28" max="28" width="11" customWidth="1"/>
    <col min="29" max="29" width="15" customWidth="1"/>
    <col min="30" max="30" width="16.33203125" customWidth="1"/>
    <col min="43" max="64" width="9.33203125" hidden="1"/>
  </cols>
  <sheetData>
    <row r="1" spans="2:64" s="1" customFormat="1" ht="6.95" customHeight="1" x14ac:dyDescent="0.3">
      <c r="B1" s="10"/>
      <c r="C1" s="11"/>
      <c r="D1" s="11"/>
      <c r="E1" s="11"/>
      <c r="F1" s="11"/>
      <c r="G1" s="11"/>
      <c r="H1" s="11"/>
      <c r="I1" s="22"/>
      <c r="J1" s="11"/>
      <c r="K1" s="6"/>
    </row>
    <row r="2" spans="2:64" s="1" customFormat="1" ht="36.950000000000003" customHeight="1" x14ac:dyDescent="0.3">
      <c r="B2" s="6"/>
      <c r="C2" s="12" t="s">
        <v>301</v>
      </c>
      <c r="I2" s="23"/>
      <c r="K2" s="6"/>
    </row>
    <row r="3" spans="2:64" s="1" customFormat="1" ht="6.95" customHeight="1" x14ac:dyDescent="0.3">
      <c r="B3" s="6"/>
      <c r="I3" s="23"/>
      <c r="K3" s="6"/>
    </row>
    <row r="4" spans="2:64" s="1" customFormat="1" ht="14.45" customHeight="1" x14ac:dyDescent="0.3">
      <c r="B4" s="6"/>
      <c r="C4" s="13" t="s">
        <v>3</v>
      </c>
      <c r="I4" s="23"/>
      <c r="K4" s="6"/>
    </row>
    <row r="5" spans="2:64" s="1" customFormat="1" ht="16.5" customHeight="1" x14ac:dyDescent="0.3">
      <c r="B5" s="6"/>
      <c r="E5" s="62" t="s">
        <v>10</v>
      </c>
      <c r="F5" s="63"/>
      <c r="G5" s="63"/>
      <c r="H5" s="63"/>
      <c r="I5" s="23"/>
      <c r="K5" s="6"/>
    </row>
    <row r="6" spans="2:64" ht="15" x14ac:dyDescent="0.3">
      <c r="B6" s="5"/>
      <c r="C6" s="13" t="s">
        <v>13</v>
      </c>
      <c r="K6" s="5"/>
    </row>
    <row r="7" spans="2:64" s="1" customFormat="1" ht="16.5" customHeight="1" x14ac:dyDescent="0.3">
      <c r="B7" s="6"/>
      <c r="E7" s="62" t="s">
        <v>300</v>
      </c>
      <c r="F7" s="64"/>
      <c r="G7" s="64"/>
      <c r="H7" s="64"/>
      <c r="I7" s="23"/>
      <c r="K7" s="6"/>
    </row>
    <row r="8" spans="2:64" s="1" customFormat="1" ht="10.35" customHeight="1" x14ac:dyDescent="0.3">
      <c r="B8" s="6"/>
      <c r="I8" s="23"/>
      <c r="K8" s="6"/>
    </row>
    <row r="9" spans="2:64" s="2" customFormat="1" ht="29.25" customHeight="1" x14ac:dyDescent="0.3">
      <c r="B9" s="24"/>
      <c r="C9" s="25" t="s">
        <v>17</v>
      </c>
      <c r="D9" s="26" t="s">
        <v>7</v>
      </c>
      <c r="E9" s="26" t="s">
        <v>6</v>
      </c>
      <c r="F9" s="26" t="s">
        <v>18</v>
      </c>
      <c r="G9" s="26" t="s">
        <v>19</v>
      </c>
      <c r="H9" s="26" t="s">
        <v>20</v>
      </c>
      <c r="I9" s="27" t="s">
        <v>21</v>
      </c>
      <c r="J9" s="26" t="s">
        <v>14</v>
      </c>
      <c r="K9" s="24"/>
      <c r="L9" s="15" t="s">
        <v>22</v>
      </c>
      <c r="M9" s="16" t="s">
        <v>4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7" t="s">
        <v>28</v>
      </c>
    </row>
    <row r="10" spans="2:64" s="1" customFormat="1" ht="29.25" customHeight="1" x14ac:dyDescent="0.35">
      <c r="B10" s="6"/>
      <c r="C10" s="19" t="s">
        <v>15</v>
      </c>
      <c r="I10" s="23"/>
      <c r="J10" s="28">
        <f>BJ10</f>
        <v>0</v>
      </c>
      <c r="K10" s="6"/>
      <c r="L10" s="18"/>
      <c r="M10" s="14"/>
      <c r="N10" s="14"/>
      <c r="O10" s="29">
        <f>O11</f>
        <v>0</v>
      </c>
      <c r="P10" s="14"/>
      <c r="Q10" s="29">
        <f>Q11</f>
        <v>0.48138999999999993</v>
      </c>
      <c r="R10" s="14"/>
      <c r="S10" s="30">
        <f>S11</f>
        <v>0.1226</v>
      </c>
      <c r="AS10" s="4" t="s">
        <v>8</v>
      </c>
      <c r="AT10" s="4" t="s">
        <v>16</v>
      </c>
      <c r="BJ10" s="31">
        <f>BJ11</f>
        <v>0</v>
      </c>
    </row>
    <row r="11" spans="2:64" s="3" customFormat="1" ht="37.35" customHeight="1" x14ac:dyDescent="0.35">
      <c r="B11" s="32"/>
      <c r="D11" s="33" t="s">
        <v>8</v>
      </c>
      <c r="E11" s="34" t="s">
        <v>29</v>
      </c>
      <c r="F11" s="34" t="s">
        <v>30</v>
      </c>
      <c r="I11" s="35"/>
      <c r="J11" s="36">
        <f>BJ11</f>
        <v>0</v>
      </c>
      <c r="K11" s="32"/>
      <c r="L11" s="37"/>
      <c r="M11" s="38"/>
      <c r="N11" s="38"/>
      <c r="O11" s="39">
        <f>O12+O31+O49+O72+O76</f>
        <v>0</v>
      </c>
      <c r="P11" s="38"/>
      <c r="Q11" s="39">
        <f>Q12+Q31+Q49+Q72+Q76</f>
        <v>0.48138999999999993</v>
      </c>
      <c r="R11" s="38"/>
      <c r="S11" s="40">
        <f>S12+S31+S49+S72+S76</f>
        <v>0.1226</v>
      </c>
      <c r="AQ11" s="33" t="s">
        <v>12</v>
      </c>
      <c r="AS11" s="41" t="s">
        <v>8</v>
      </c>
      <c r="AT11" s="41" t="s">
        <v>9</v>
      </c>
      <c r="AX11" s="33" t="s">
        <v>31</v>
      </c>
      <c r="BJ11" s="42">
        <f>BJ12+BJ31+BJ49+BJ72+BJ76</f>
        <v>0</v>
      </c>
    </row>
    <row r="12" spans="2:64" s="3" customFormat="1" ht="19.899999999999999" customHeight="1" x14ac:dyDescent="0.3">
      <c r="B12" s="32"/>
      <c r="D12" s="33" t="s">
        <v>8</v>
      </c>
      <c r="E12" s="43" t="s">
        <v>55</v>
      </c>
      <c r="F12" s="43" t="s">
        <v>56</v>
      </c>
      <c r="I12" s="35"/>
      <c r="J12" s="44">
        <f>BJ12</f>
        <v>0</v>
      </c>
      <c r="K12" s="32"/>
      <c r="L12" s="37"/>
      <c r="M12" s="38"/>
      <c r="N12" s="38"/>
      <c r="O12" s="39">
        <f>SUM(O13:O30)</f>
        <v>0</v>
      </c>
      <c r="P12" s="38"/>
      <c r="Q12" s="39">
        <f>SUM(Q13:Q30)</f>
        <v>1.7080000000000001E-2</v>
      </c>
      <c r="R12" s="38"/>
      <c r="S12" s="40">
        <f>SUM(S13:S30)</f>
        <v>0.1226</v>
      </c>
      <c r="AQ12" s="33" t="s">
        <v>12</v>
      </c>
      <c r="AS12" s="41" t="s">
        <v>8</v>
      </c>
      <c r="AT12" s="41" t="s">
        <v>11</v>
      </c>
      <c r="AX12" s="33" t="s">
        <v>31</v>
      </c>
      <c r="BJ12" s="42">
        <f>SUM(BJ13:BJ30)</f>
        <v>0</v>
      </c>
    </row>
    <row r="13" spans="2:64" s="1" customFormat="1" ht="16.5" customHeight="1" x14ac:dyDescent="0.3">
      <c r="B13" s="45"/>
      <c r="C13" s="46" t="s">
        <v>11</v>
      </c>
      <c r="D13" s="46" t="s">
        <v>32</v>
      </c>
      <c r="E13" s="47" t="s">
        <v>57</v>
      </c>
      <c r="F13" s="48" t="s">
        <v>58</v>
      </c>
      <c r="G13" s="49" t="s">
        <v>46</v>
      </c>
      <c r="H13" s="50">
        <v>4</v>
      </c>
      <c r="I13" s="51"/>
      <c r="J13" s="52">
        <f t="shared" ref="J13:J30" si="0">ROUND(I13*H13,2)</f>
        <v>0</v>
      </c>
      <c r="K13" s="6"/>
      <c r="L13" s="53" t="s">
        <v>0</v>
      </c>
      <c r="M13" s="54" t="s">
        <v>5</v>
      </c>
      <c r="N13" s="7"/>
      <c r="O13" s="55">
        <f>N13*H13</f>
        <v>0</v>
      </c>
      <c r="P13" s="55">
        <v>0</v>
      </c>
      <c r="Q13" s="55">
        <f>P13*H13</f>
        <v>0</v>
      </c>
      <c r="R13" s="55">
        <v>3.065E-2</v>
      </c>
      <c r="S13" s="56">
        <f>R13*H13</f>
        <v>0.1226</v>
      </c>
      <c r="AQ13" s="4" t="s">
        <v>37</v>
      </c>
      <c r="AS13" s="4" t="s">
        <v>32</v>
      </c>
      <c r="AT13" s="4" t="s">
        <v>12</v>
      </c>
      <c r="AX13" s="4" t="s">
        <v>31</v>
      </c>
      <c r="BD13" s="57">
        <f>IF(M13="základní",J13,0)</f>
        <v>0</v>
      </c>
      <c r="BE13" s="57">
        <f>IF(M13="snížená",J13,0)</f>
        <v>0</v>
      </c>
      <c r="BF13" s="57">
        <f>IF(M13="zákl. přenesená",J13,0)</f>
        <v>0</v>
      </c>
      <c r="BG13" s="57">
        <f>IF(M13="sníž. přenesená",J13,0)</f>
        <v>0</v>
      </c>
      <c r="BH13" s="57">
        <f>IF(M13="nulová",J13,0)</f>
        <v>0</v>
      </c>
      <c r="BI13" s="4" t="s">
        <v>11</v>
      </c>
      <c r="BJ13" s="57">
        <f>ROUND(I13*H13,2)</f>
        <v>0</v>
      </c>
      <c r="BK13" s="4" t="s">
        <v>37</v>
      </c>
      <c r="BL13" s="4" t="s">
        <v>59</v>
      </c>
    </row>
    <row r="14" spans="2:64" s="1" customFormat="1" ht="16.5" customHeight="1" x14ac:dyDescent="0.3">
      <c r="B14" s="45"/>
      <c r="C14" s="46" t="s">
        <v>12</v>
      </c>
      <c r="D14" s="46" t="s">
        <v>32</v>
      </c>
      <c r="E14" s="47" t="s">
        <v>60</v>
      </c>
      <c r="F14" s="48" t="s">
        <v>61</v>
      </c>
      <c r="G14" s="49" t="s">
        <v>46</v>
      </c>
      <c r="H14" s="50">
        <v>4</v>
      </c>
      <c r="I14" s="51"/>
      <c r="J14" s="52">
        <f t="shared" si="0"/>
        <v>0</v>
      </c>
      <c r="K14" s="6"/>
      <c r="L14" s="53" t="s">
        <v>0</v>
      </c>
      <c r="M14" s="54" t="s">
        <v>5</v>
      </c>
      <c r="N14" s="7"/>
      <c r="O14" s="55">
        <f>N14*H14</f>
        <v>0</v>
      </c>
      <c r="P14" s="55">
        <v>5.9000000000000003E-4</v>
      </c>
      <c r="Q14" s="55">
        <f>P14*H14</f>
        <v>2.3600000000000001E-3</v>
      </c>
      <c r="R14" s="55">
        <v>0</v>
      </c>
      <c r="S14" s="56">
        <f>R14*H14</f>
        <v>0</v>
      </c>
      <c r="AQ14" s="4" t="s">
        <v>37</v>
      </c>
      <c r="AS14" s="4" t="s">
        <v>32</v>
      </c>
      <c r="AT14" s="4" t="s">
        <v>12</v>
      </c>
      <c r="AX14" s="4" t="s">
        <v>31</v>
      </c>
      <c r="BD14" s="57">
        <f>IF(M14="základní",J14,0)</f>
        <v>0</v>
      </c>
      <c r="BE14" s="57">
        <f>IF(M14="snížená",J14,0)</f>
        <v>0</v>
      </c>
      <c r="BF14" s="57">
        <f>IF(M14="zákl. přenesená",J14,0)</f>
        <v>0</v>
      </c>
      <c r="BG14" s="57">
        <f>IF(M14="sníž. přenesená",J14,0)</f>
        <v>0</v>
      </c>
      <c r="BH14" s="57">
        <f>IF(M14="nulová",J14,0)</f>
        <v>0</v>
      </c>
      <c r="BI14" s="4" t="s">
        <v>11</v>
      </c>
      <c r="BJ14" s="57">
        <f>ROUND(I14*H14,2)</f>
        <v>0</v>
      </c>
      <c r="BK14" s="4" t="s">
        <v>37</v>
      </c>
      <c r="BL14" s="4" t="s">
        <v>62</v>
      </c>
    </row>
    <row r="15" spans="2:64" s="1" customFormat="1" ht="16.5" customHeight="1" x14ac:dyDescent="0.3">
      <c r="B15" s="45"/>
      <c r="C15" s="46" t="s">
        <v>38</v>
      </c>
      <c r="D15" s="46" t="s">
        <v>32</v>
      </c>
      <c r="E15" s="47" t="s">
        <v>63</v>
      </c>
      <c r="F15" s="48" t="s">
        <v>64</v>
      </c>
      <c r="G15" s="49" t="s">
        <v>46</v>
      </c>
      <c r="H15" s="50">
        <v>4</v>
      </c>
      <c r="I15" s="51"/>
      <c r="J15" s="52">
        <f t="shared" si="0"/>
        <v>0</v>
      </c>
      <c r="K15" s="6"/>
      <c r="L15" s="53" t="s">
        <v>0</v>
      </c>
      <c r="M15" s="54" t="s">
        <v>5</v>
      </c>
      <c r="N15" s="7"/>
      <c r="O15" s="55">
        <f>N15*H15</f>
        <v>0</v>
      </c>
      <c r="P15" s="55">
        <v>1.1999999999999999E-3</v>
      </c>
      <c r="Q15" s="55">
        <f>P15*H15</f>
        <v>4.7999999999999996E-3</v>
      </c>
      <c r="R15" s="55">
        <v>0</v>
      </c>
      <c r="S15" s="56">
        <f>R15*H15</f>
        <v>0</v>
      </c>
      <c r="AQ15" s="4" t="s">
        <v>37</v>
      </c>
      <c r="AS15" s="4" t="s">
        <v>32</v>
      </c>
      <c r="AT15" s="4" t="s">
        <v>12</v>
      </c>
      <c r="AX15" s="4" t="s">
        <v>31</v>
      </c>
      <c r="BD15" s="57">
        <f>IF(M15="základní",J15,0)</f>
        <v>0</v>
      </c>
      <c r="BE15" s="57">
        <f>IF(M15="snížená",J15,0)</f>
        <v>0</v>
      </c>
      <c r="BF15" s="57">
        <f>IF(M15="zákl. přenesená",J15,0)</f>
        <v>0</v>
      </c>
      <c r="BG15" s="57">
        <f>IF(M15="sníž. přenesená",J15,0)</f>
        <v>0</v>
      </c>
      <c r="BH15" s="57">
        <f>IF(M15="nulová",J15,0)</f>
        <v>0</v>
      </c>
      <c r="BI15" s="4" t="s">
        <v>11</v>
      </c>
      <c r="BJ15" s="57">
        <f>ROUND(I15*H15,2)</f>
        <v>0</v>
      </c>
      <c r="BK15" s="4" t="s">
        <v>37</v>
      </c>
      <c r="BL15" s="4" t="s">
        <v>65</v>
      </c>
    </row>
    <row r="16" spans="2:64" s="1" customFormat="1" ht="16.5" customHeight="1" x14ac:dyDescent="0.3">
      <c r="B16" s="45"/>
      <c r="C16" s="46" t="s">
        <v>34</v>
      </c>
      <c r="D16" s="46" t="s">
        <v>32</v>
      </c>
      <c r="E16" s="47" t="s">
        <v>66</v>
      </c>
      <c r="F16" s="48" t="s">
        <v>67</v>
      </c>
      <c r="G16" s="49" t="s">
        <v>46</v>
      </c>
      <c r="H16" s="50">
        <v>6</v>
      </c>
      <c r="I16" s="51"/>
      <c r="J16" s="52">
        <f t="shared" si="0"/>
        <v>0</v>
      </c>
      <c r="K16" s="6"/>
      <c r="L16" s="53" t="s">
        <v>0</v>
      </c>
      <c r="M16" s="54" t="s">
        <v>5</v>
      </c>
      <c r="N16" s="7"/>
      <c r="O16" s="55">
        <f>N16*H16</f>
        <v>0</v>
      </c>
      <c r="P16" s="55">
        <v>2.9E-4</v>
      </c>
      <c r="Q16" s="55">
        <f>P16*H16</f>
        <v>1.74E-3</v>
      </c>
      <c r="R16" s="55">
        <v>0</v>
      </c>
      <c r="S16" s="56">
        <f>R16*H16</f>
        <v>0</v>
      </c>
      <c r="AQ16" s="4" t="s">
        <v>37</v>
      </c>
      <c r="AS16" s="4" t="s">
        <v>32</v>
      </c>
      <c r="AT16" s="4" t="s">
        <v>12</v>
      </c>
      <c r="AX16" s="4" t="s">
        <v>31</v>
      </c>
      <c r="BD16" s="57">
        <f>IF(M16="základní",J16,0)</f>
        <v>0</v>
      </c>
      <c r="BE16" s="57">
        <f>IF(M16="snížená",J16,0)</f>
        <v>0</v>
      </c>
      <c r="BF16" s="57">
        <f>IF(M16="zákl. přenesená",J16,0)</f>
        <v>0</v>
      </c>
      <c r="BG16" s="57">
        <f>IF(M16="sníž. přenesená",J16,0)</f>
        <v>0</v>
      </c>
      <c r="BH16" s="57">
        <f>IF(M16="nulová",J16,0)</f>
        <v>0</v>
      </c>
      <c r="BI16" s="4" t="s">
        <v>11</v>
      </c>
      <c r="BJ16" s="57">
        <f>ROUND(I16*H16,2)</f>
        <v>0</v>
      </c>
      <c r="BK16" s="4" t="s">
        <v>37</v>
      </c>
      <c r="BL16" s="4" t="s">
        <v>68</v>
      </c>
    </row>
    <row r="17" spans="2:64" s="1" customFormat="1" ht="16.5" customHeight="1" x14ac:dyDescent="0.3">
      <c r="B17" s="45"/>
      <c r="C17" s="46" t="s">
        <v>39</v>
      </c>
      <c r="D17" s="46" t="s">
        <v>32</v>
      </c>
      <c r="E17" s="47" t="s">
        <v>69</v>
      </c>
      <c r="F17" s="48" t="s">
        <v>70</v>
      </c>
      <c r="G17" s="49" t="s">
        <v>46</v>
      </c>
      <c r="H17" s="50">
        <v>4</v>
      </c>
      <c r="I17" s="51"/>
      <c r="J17" s="52">
        <f t="shared" si="0"/>
        <v>0</v>
      </c>
      <c r="K17" s="6"/>
      <c r="L17" s="53" t="s">
        <v>0</v>
      </c>
      <c r="M17" s="54" t="s">
        <v>5</v>
      </c>
      <c r="N17" s="7"/>
      <c r="O17" s="55">
        <f>N17*H17</f>
        <v>0</v>
      </c>
      <c r="P17" s="55">
        <v>3.5E-4</v>
      </c>
      <c r="Q17" s="55">
        <f>P17*H17</f>
        <v>1.4E-3</v>
      </c>
      <c r="R17" s="55">
        <v>0</v>
      </c>
      <c r="S17" s="56">
        <f>R17*H17</f>
        <v>0</v>
      </c>
      <c r="AQ17" s="4" t="s">
        <v>37</v>
      </c>
      <c r="AS17" s="4" t="s">
        <v>32</v>
      </c>
      <c r="AT17" s="4" t="s">
        <v>12</v>
      </c>
      <c r="AX17" s="4" t="s">
        <v>31</v>
      </c>
      <c r="BD17" s="57">
        <f>IF(M17="základní",J17,0)</f>
        <v>0</v>
      </c>
      <c r="BE17" s="57">
        <f>IF(M17="snížená",J17,0)</f>
        <v>0</v>
      </c>
      <c r="BF17" s="57">
        <f>IF(M17="zákl. přenesená",J17,0)</f>
        <v>0</v>
      </c>
      <c r="BG17" s="57">
        <f>IF(M17="sníž. přenesená",J17,0)</f>
        <v>0</v>
      </c>
      <c r="BH17" s="57">
        <f>IF(M17="nulová",J17,0)</f>
        <v>0</v>
      </c>
      <c r="BI17" s="4" t="s">
        <v>11</v>
      </c>
      <c r="BJ17" s="57">
        <f>ROUND(I17*H17,2)</f>
        <v>0</v>
      </c>
      <c r="BK17" s="4" t="s">
        <v>37</v>
      </c>
      <c r="BL17" s="4" t="s">
        <v>71</v>
      </c>
    </row>
    <row r="18" spans="2:64" s="1" customFormat="1" ht="16.5" customHeight="1" x14ac:dyDescent="0.3">
      <c r="B18" s="45"/>
      <c r="C18" s="46" t="s">
        <v>40</v>
      </c>
      <c r="D18" s="46" t="s">
        <v>32</v>
      </c>
      <c r="E18" s="47" t="s">
        <v>72</v>
      </c>
      <c r="F18" s="48" t="s">
        <v>73</v>
      </c>
      <c r="G18" s="49" t="s">
        <v>46</v>
      </c>
      <c r="H18" s="50">
        <v>1</v>
      </c>
      <c r="I18" s="51"/>
      <c r="J18" s="52">
        <f t="shared" si="0"/>
        <v>0</v>
      </c>
      <c r="K18" s="6"/>
      <c r="L18" s="53" t="s">
        <v>0</v>
      </c>
      <c r="M18" s="54" t="s">
        <v>5</v>
      </c>
      <c r="N18" s="7"/>
      <c r="O18" s="55">
        <f>N18*H18</f>
        <v>0</v>
      </c>
      <c r="P18" s="55">
        <v>1.14E-3</v>
      </c>
      <c r="Q18" s="55">
        <f>P18*H18</f>
        <v>1.14E-3</v>
      </c>
      <c r="R18" s="55">
        <v>0</v>
      </c>
      <c r="S18" s="56">
        <f>R18*H18</f>
        <v>0</v>
      </c>
      <c r="AQ18" s="4" t="s">
        <v>37</v>
      </c>
      <c r="AS18" s="4" t="s">
        <v>32</v>
      </c>
      <c r="AT18" s="4" t="s">
        <v>12</v>
      </c>
      <c r="AX18" s="4" t="s">
        <v>31</v>
      </c>
      <c r="BD18" s="57">
        <f>IF(M18="základní",J18,0)</f>
        <v>0</v>
      </c>
      <c r="BE18" s="57">
        <f>IF(M18="snížená",J18,0)</f>
        <v>0</v>
      </c>
      <c r="BF18" s="57">
        <f>IF(M18="zákl. přenesená",J18,0)</f>
        <v>0</v>
      </c>
      <c r="BG18" s="57">
        <f>IF(M18="sníž. přenesená",J18,0)</f>
        <v>0</v>
      </c>
      <c r="BH18" s="57">
        <f>IF(M18="nulová",J18,0)</f>
        <v>0</v>
      </c>
      <c r="BI18" s="4" t="s">
        <v>11</v>
      </c>
      <c r="BJ18" s="57">
        <f>ROUND(I18*H18,2)</f>
        <v>0</v>
      </c>
      <c r="BK18" s="4" t="s">
        <v>37</v>
      </c>
      <c r="BL18" s="4" t="s">
        <v>74</v>
      </c>
    </row>
    <row r="19" spans="2:64" s="1" customFormat="1" ht="16.5" customHeight="1" x14ac:dyDescent="0.3">
      <c r="B19" s="45"/>
      <c r="C19" s="46" t="s">
        <v>41</v>
      </c>
      <c r="D19" s="46" t="s">
        <v>32</v>
      </c>
      <c r="E19" s="47" t="s">
        <v>75</v>
      </c>
      <c r="F19" s="48" t="s">
        <v>76</v>
      </c>
      <c r="G19" s="49" t="s">
        <v>35</v>
      </c>
      <c r="H19" s="50">
        <v>2</v>
      </c>
      <c r="I19" s="51"/>
      <c r="J19" s="52">
        <f t="shared" si="0"/>
        <v>0</v>
      </c>
      <c r="K19" s="6"/>
      <c r="L19" s="53" t="s">
        <v>0</v>
      </c>
      <c r="M19" s="54" t="s">
        <v>5</v>
      </c>
      <c r="N19" s="7"/>
      <c r="O19" s="55">
        <f>N19*H19</f>
        <v>0</v>
      </c>
      <c r="P19" s="55">
        <v>0</v>
      </c>
      <c r="Q19" s="55">
        <f>P19*H19</f>
        <v>0</v>
      </c>
      <c r="R19" s="55">
        <v>0</v>
      </c>
      <c r="S19" s="56">
        <f>R19*H19</f>
        <v>0</v>
      </c>
      <c r="AQ19" s="4" t="s">
        <v>37</v>
      </c>
      <c r="AS19" s="4" t="s">
        <v>32</v>
      </c>
      <c r="AT19" s="4" t="s">
        <v>12</v>
      </c>
      <c r="AX19" s="4" t="s">
        <v>31</v>
      </c>
      <c r="BD19" s="57">
        <f>IF(M19="základní",J19,0)</f>
        <v>0</v>
      </c>
      <c r="BE19" s="57">
        <f>IF(M19="snížená",J19,0)</f>
        <v>0</v>
      </c>
      <c r="BF19" s="57">
        <f>IF(M19="zákl. přenesená",J19,0)</f>
        <v>0</v>
      </c>
      <c r="BG19" s="57">
        <f>IF(M19="sníž. přenesená",J19,0)</f>
        <v>0</v>
      </c>
      <c r="BH19" s="57">
        <f>IF(M19="nulová",J19,0)</f>
        <v>0</v>
      </c>
      <c r="BI19" s="4" t="s">
        <v>11</v>
      </c>
      <c r="BJ19" s="57">
        <f>ROUND(I19*H19,2)</f>
        <v>0</v>
      </c>
      <c r="BK19" s="4" t="s">
        <v>37</v>
      </c>
      <c r="BL19" s="4" t="s">
        <v>77</v>
      </c>
    </row>
    <row r="20" spans="2:64" s="1" customFormat="1" ht="16.5" customHeight="1" x14ac:dyDescent="0.3">
      <c r="B20" s="45"/>
      <c r="C20" s="46" t="s">
        <v>43</v>
      </c>
      <c r="D20" s="46" t="s">
        <v>32</v>
      </c>
      <c r="E20" s="47" t="s">
        <v>78</v>
      </c>
      <c r="F20" s="48" t="s">
        <v>79</v>
      </c>
      <c r="G20" s="49" t="s">
        <v>35</v>
      </c>
      <c r="H20" s="50">
        <v>4</v>
      </c>
      <c r="I20" s="51"/>
      <c r="J20" s="52">
        <f t="shared" si="0"/>
        <v>0</v>
      </c>
      <c r="K20" s="6"/>
      <c r="L20" s="53" t="s">
        <v>0</v>
      </c>
      <c r="M20" s="54" t="s">
        <v>5</v>
      </c>
      <c r="N20" s="7"/>
      <c r="O20" s="55">
        <f>N20*H20</f>
        <v>0</v>
      </c>
      <c r="P20" s="55">
        <v>0</v>
      </c>
      <c r="Q20" s="55">
        <f>P20*H20</f>
        <v>0</v>
      </c>
      <c r="R20" s="55">
        <v>0</v>
      </c>
      <c r="S20" s="56">
        <f>R20*H20</f>
        <v>0</v>
      </c>
      <c r="AQ20" s="4" t="s">
        <v>37</v>
      </c>
      <c r="AS20" s="4" t="s">
        <v>32</v>
      </c>
      <c r="AT20" s="4" t="s">
        <v>12</v>
      </c>
      <c r="AX20" s="4" t="s">
        <v>31</v>
      </c>
      <c r="BD20" s="57">
        <f>IF(M20="základní",J20,0)</f>
        <v>0</v>
      </c>
      <c r="BE20" s="57">
        <f>IF(M20="snížená",J20,0)</f>
        <v>0</v>
      </c>
      <c r="BF20" s="57">
        <f>IF(M20="zákl. přenesená",J20,0)</f>
        <v>0</v>
      </c>
      <c r="BG20" s="57">
        <f>IF(M20="sníž. přenesená",J20,0)</f>
        <v>0</v>
      </c>
      <c r="BH20" s="57">
        <f>IF(M20="nulová",J20,0)</f>
        <v>0</v>
      </c>
      <c r="BI20" s="4" t="s">
        <v>11</v>
      </c>
      <c r="BJ20" s="57">
        <f>ROUND(I20*H20,2)</f>
        <v>0</v>
      </c>
      <c r="BK20" s="4" t="s">
        <v>37</v>
      </c>
      <c r="BL20" s="4" t="s">
        <v>80</v>
      </c>
    </row>
    <row r="21" spans="2:64" s="1" customFormat="1" ht="16.5" customHeight="1" x14ac:dyDescent="0.3">
      <c r="B21" s="45"/>
      <c r="C21" s="46" t="s">
        <v>44</v>
      </c>
      <c r="D21" s="46" t="s">
        <v>32</v>
      </c>
      <c r="E21" s="47" t="s">
        <v>81</v>
      </c>
      <c r="F21" s="48" t="s">
        <v>82</v>
      </c>
      <c r="G21" s="49" t="s">
        <v>35</v>
      </c>
      <c r="H21" s="50">
        <v>1</v>
      </c>
      <c r="I21" s="51"/>
      <c r="J21" s="52">
        <f t="shared" si="0"/>
        <v>0</v>
      </c>
      <c r="K21" s="6"/>
      <c r="L21" s="53" t="s">
        <v>0</v>
      </c>
      <c r="M21" s="54" t="s">
        <v>5</v>
      </c>
      <c r="N21" s="7"/>
      <c r="O21" s="55">
        <f>N21*H21</f>
        <v>0</v>
      </c>
      <c r="P21" s="55">
        <v>0</v>
      </c>
      <c r="Q21" s="55">
        <f>P21*H21</f>
        <v>0</v>
      </c>
      <c r="R21" s="55">
        <v>0</v>
      </c>
      <c r="S21" s="56">
        <f>R21*H21</f>
        <v>0</v>
      </c>
      <c r="AQ21" s="4" t="s">
        <v>37</v>
      </c>
      <c r="AS21" s="4" t="s">
        <v>32</v>
      </c>
      <c r="AT21" s="4" t="s">
        <v>12</v>
      </c>
      <c r="AX21" s="4" t="s">
        <v>31</v>
      </c>
      <c r="BD21" s="57">
        <f>IF(M21="základní",J21,0)</f>
        <v>0</v>
      </c>
      <c r="BE21" s="57">
        <f>IF(M21="snížená",J21,0)</f>
        <v>0</v>
      </c>
      <c r="BF21" s="57">
        <f>IF(M21="zákl. přenesená",J21,0)</f>
        <v>0</v>
      </c>
      <c r="BG21" s="57">
        <f>IF(M21="sníž. přenesená",J21,0)</f>
        <v>0</v>
      </c>
      <c r="BH21" s="57">
        <f>IF(M21="nulová",J21,0)</f>
        <v>0</v>
      </c>
      <c r="BI21" s="4" t="s">
        <v>11</v>
      </c>
      <c r="BJ21" s="57">
        <f>ROUND(I21*H21,2)</f>
        <v>0</v>
      </c>
      <c r="BK21" s="4" t="s">
        <v>37</v>
      </c>
      <c r="BL21" s="4" t="s">
        <v>83</v>
      </c>
    </row>
    <row r="22" spans="2:64" s="1" customFormat="1" ht="16.5" customHeight="1" x14ac:dyDescent="0.3">
      <c r="B22" s="45"/>
      <c r="C22" s="46" t="s">
        <v>45</v>
      </c>
      <c r="D22" s="46" t="s">
        <v>32</v>
      </c>
      <c r="E22" s="47" t="s">
        <v>84</v>
      </c>
      <c r="F22" s="48" t="s">
        <v>85</v>
      </c>
      <c r="G22" s="49" t="s">
        <v>46</v>
      </c>
      <c r="H22" s="50">
        <v>11</v>
      </c>
      <c r="I22" s="51"/>
      <c r="J22" s="52">
        <f t="shared" si="0"/>
        <v>0</v>
      </c>
      <c r="K22" s="6"/>
      <c r="L22" s="53" t="s">
        <v>0</v>
      </c>
      <c r="M22" s="54" t="s">
        <v>5</v>
      </c>
      <c r="N22" s="7"/>
      <c r="O22" s="55">
        <f>N22*H22</f>
        <v>0</v>
      </c>
      <c r="P22" s="55">
        <v>0</v>
      </c>
      <c r="Q22" s="55">
        <f>P22*H22</f>
        <v>0</v>
      </c>
      <c r="R22" s="55">
        <v>0</v>
      </c>
      <c r="S22" s="56">
        <f>R22*H22</f>
        <v>0</v>
      </c>
      <c r="AQ22" s="4" t="s">
        <v>37</v>
      </c>
      <c r="AS22" s="4" t="s">
        <v>32</v>
      </c>
      <c r="AT22" s="4" t="s">
        <v>12</v>
      </c>
      <c r="AX22" s="4" t="s">
        <v>31</v>
      </c>
      <c r="BD22" s="57">
        <f>IF(M22="základní",J22,0)</f>
        <v>0</v>
      </c>
      <c r="BE22" s="57">
        <f>IF(M22="snížená",J22,0)</f>
        <v>0</v>
      </c>
      <c r="BF22" s="57">
        <f>IF(M22="zákl. přenesená",J22,0)</f>
        <v>0</v>
      </c>
      <c r="BG22" s="57">
        <f>IF(M22="sníž. přenesená",J22,0)</f>
        <v>0</v>
      </c>
      <c r="BH22" s="57">
        <f>IF(M22="nulová",J22,0)</f>
        <v>0</v>
      </c>
      <c r="BI22" s="4" t="s">
        <v>11</v>
      </c>
      <c r="BJ22" s="57">
        <f>ROUND(I22*H22,2)</f>
        <v>0</v>
      </c>
      <c r="BK22" s="4" t="s">
        <v>37</v>
      </c>
      <c r="BL22" s="4" t="s">
        <v>86</v>
      </c>
    </row>
    <row r="23" spans="2:64" s="1" customFormat="1" ht="16.5" customHeight="1" x14ac:dyDescent="0.3">
      <c r="B23" s="45"/>
      <c r="C23" s="46" t="s">
        <v>47</v>
      </c>
      <c r="D23" s="46" t="s">
        <v>32</v>
      </c>
      <c r="E23" s="47" t="s">
        <v>87</v>
      </c>
      <c r="F23" s="48" t="s">
        <v>88</v>
      </c>
      <c r="G23" s="49" t="s">
        <v>46</v>
      </c>
      <c r="H23" s="50">
        <v>8</v>
      </c>
      <c r="I23" s="51"/>
      <c r="J23" s="52">
        <f t="shared" si="0"/>
        <v>0</v>
      </c>
      <c r="K23" s="6"/>
      <c r="L23" s="53" t="s">
        <v>0</v>
      </c>
      <c r="M23" s="54" t="s">
        <v>5</v>
      </c>
      <c r="N23" s="7"/>
      <c r="O23" s="55">
        <f>N23*H23</f>
        <v>0</v>
      </c>
      <c r="P23" s="55">
        <v>0</v>
      </c>
      <c r="Q23" s="55">
        <f>P23*H23</f>
        <v>0</v>
      </c>
      <c r="R23" s="55">
        <v>0</v>
      </c>
      <c r="S23" s="56">
        <f>R23*H23</f>
        <v>0</v>
      </c>
      <c r="AQ23" s="4" t="s">
        <v>37</v>
      </c>
      <c r="AS23" s="4" t="s">
        <v>32</v>
      </c>
      <c r="AT23" s="4" t="s">
        <v>12</v>
      </c>
      <c r="AX23" s="4" t="s">
        <v>31</v>
      </c>
      <c r="BD23" s="57">
        <f>IF(M23="základní",J23,0)</f>
        <v>0</v>
      </c>
      <c r="BE23" s="57">
        <f>IF(M23="snížená",J23,0)</f>
        <v>0</v>
      </c>
      <c r="BF23" s="57">
        <f>IF(M23="zákl. přenesená",J23,0)</f>
        <v>0</v>
      </c>
      <c r="BG23" s="57">
        <f>IF(M23="sníž. přenesená",J23,0)</f>
        <v>0</v>
      </c>
      <c r="BH23" s="57">
        <f>IF(M23="nulová",J23,0)</f>
        <v>0</v>
      </c>
      <c r="BI23" s="4" t="s">
        <v>11</v>
      </c>
      <c r="BJ23" s="57">
        <f>ROUND(I23*H23,2)</f>
        <v>0</v>
      </c>
      <c r="BK23" s="4" t="s">
        <v>37</v>
      </c>
      <c r="BL23" s="4" t="s">
        <v>89</v>
      </c>
    </row>
    <row r="24" spans="2:64" s="1" customFormat="1" ht="25.5" customHeight="1" x14ac:dyDescent="0.3">
      <c r="B24" s="45"/>
      <c r="C24" s="46" t="s">
        <v>48</v>
      </c>
      <c r="D24" s="46" t="s">
        <v>32</v>
      </c>
      <c r="E24" s="47" t="s">
        <v>90</v>
      </c>
      <c r="F24" s="48" t="s">
        <v>91</v>
      </c>
      <c r="G24" s="49" t="s">
        <v>42</v>
      </c>
      <c r="H24" s="50">
        <v>5.0000000000000001E-3</v>
      </c>
      <c r="I24" s="51"/>
      <c r="J24" s="52">
        <f t="shared" si="0"/>
        <v>0</v>
      </c>
      <c r="K24" s="6"/>
      <c r="L24" s="53" t="s">
        <v>0</v>
      </c>
      <c r="M24" s="54" t="s">
        <v>5</v>
      </c>
      <c r="N24" s="7"/>
      <c r="O24" s="55">
        <f>N24*H24</f>
        <v>0</v>
      </c>
      <c r="P24" s="55">
        <v>0</v>
      </c>
      <c r="Q24" s="55">
        <f>P24*H24</f>
        <v>0</v>
      </c>
      <c r="R24" s="55">
        <v>0</v>
      </c>
      <c r="S24" s="56">
        <f>R24*H24</f>
        <v>0</v>
      </c>
      <c r="AQ24" s="4" t="s">
        <v>37</v>
      </c>
      <c r="AS24" s="4" t="s">
        <v>32</v>
      </c>
      <c r="AT24" s="4" t="s">
        <v>12</v>
      </c>
      <c r="AX24" s="4" t="s">
        <v>31</v>
      </c>
      <c r="BD24" s="57">
        <f>IF(M24="základní",J24,0)</f>
        <v>0</v>
      </c>
      <c r="BE24" s="57">
        <f>IF(M24="snížená",J24,0)</f>
        <v>0</v>
      </c>
      <c r="BF24" s="57">
        <f>IF(M24="zákl. přenesená",J24,0)</f>
        <v>0</v>
      </c>
      <c r="BG24" s="57">
        <f>IF(M24="sníž. přenesená",J24,0)</f>
        <v>0</v>
      </c>
      <c r="BH24" s="57">
        <f>IF(M24="nulová",J24,0)</f>
        <v>0</v>
      </c>
      <c r="BI24" s="4" t="s">
        <v>11</v>
      </c>
      <c r="BJ24" s="57">
        <f>ROUND(I24*H24,2)</f>
        <v>0</v>
      </c>
      <c r="BK24" s="4" t="s">
        <v>37</v>
      </c>
      <c r="BL24" s="4" t="s">
        <v>92</v>
      </c>
    </row>
    <row r="25" spans="2:64" s="1" customFormat="1" ht="16.5" customHeight="1" x14ac:dyDescent="0.3">
      <c r="B25" s="45"/>
      <c r="C25" s="46" t="s">
        <v>49</v>
      </c>
      <c r="D25" s="46" t="s">
        <v>32</v>
      </c>
      <c r="E25" s="47" t="s">
        <v>93</v>
      </c>
      <c r="F25" s="48" t="s">
        <v>94</v>
      </c>
      <c r="G25" s="49" t="s">
        <v>46</v>
      </c>
      <c r="H25" s="50">
        <v>1</v>
      </c>
      <c r="I25" s="51"/>
      <c r="J25" s="52">
        <f t="shared" si="0"/>
        <v>0</v>
      </c>
      <c r="K25" s="6"/>
      <c r="L25" s="53" t="s">
        <v>0</v>
      </c>
      <c r="M25" s="54" t="s">
        <v>5</v>
      </c>
      <c r="N25" s="7"/>
      <c r="O25" s="55">
        <f>N25*H25</f>
        <v>0</v>
      </c>
      <c r="P25" s="55">
        <v>6.6E-4</v>
      </c>
      <c r="Q25" s="55">
        <f>P25*H25</f>
        <v>6.6E-4</v>
      </c>
      <c r="R25" s="55">
        <v>0</v>
      </c>
      <c r="S25" s="56">
        <f>R25*H25</f>
        <v>0</v>
      </c>
      <c r="AQ25" s="4" t="s">
        <v>37</v>
      </c>
      <c r="AS25" s="4" t="s">
        <v>32</v>
      </c>
      <c r="AT25" s="4" t="s">
        <v>12</v>
      </c>
      <c r="AX25" s="4" t="s">
        <v>31</v>
      </c>
      <c r="BD25" s="57">
        <f>IF(M25="základní",J25,0)</f>
        <v>0</v>
      </c>
      <c r="BE25" s="57">
        <f>IF(M25="snížená",J25,0)</f>
        <v>0</v>
      </c>
      <c r="BF25" s="57">
        <f>IF(M25="zákl. přenesená",J25,0)</f>
        <v>0</v>
      </c>
      <c r="BG25" s="57">
        <f>IF(M25="sníž. přenesená",J25,0)</f>
        <v>0</v>
      </c>
      <c r="BH25" s="57">
        <f>IF(M25="nulová",J25,0)</f>
        <v>0</v>
      </c>
      <c r="BI25" s="4" t="s">
        <v>11</v>
      </c>
      <c r="BJ25" s="57">
        <f>ROUND(I25*H25,2)</f>
        <v>0</v>
      </c>
      <c r="BK25" s="4" t="s">
        <v>37</v>
      </c>
      <c r="BL25" s="4" t="s">
        <v>95</v>
      </c>
    </row>
    <row r="26" spans="2:64" s="1" customFormat="1" ht="25.5" customHeight="1" x14ac:dyDescent="0.3">
      <c r="B26" s="45"/>
      <c r="C26" s="46" t="s">
        <v>50</v>
      </c>
      <c r="D26" s="46" t="s">
        <v>32</v>
      </c>
      <c r="E26" s="47" t="s">
        <v>96</v>
      </c>
      <c r="F26" s="48" t="s">
        <v>97</v>
      </c>
      <c r="G26" s="49" t="s">
        <v>46</v>
      </c>
      <c r="H26" s="50">
        <v>2</v>
      </c>
      <c r="I26" s="51"/>
      <c r="J26" s="52">
        <f t="shared" si="0"/>
        <v>0</v>
      </c>
      <c r="K26" s="6"/>
      <c r="L26" s="53" t="s">
        <v>0</v>
      </c>
      <c r="M26" s="54" t="s">
        <v>5</v>
      </c>
      <c r="N26" s="7"/>
      <c r="O26" s="55">
        <f>N26*H26</f>
        <v>0</v>
      </c>
      <c r="P26" s="55">
        <v>6.6E-4</v>
      </c>
      <c r="Q26" s="55">
        <f>P26*H26</f>
        <v>1.32E-3</v>
      </c>
      <c r="R26" s="55">
        <v>0</v>
      </c>
      <c r="S26" s="56">
        <f>R26*H26</f>
        <v>0</v>
      </c>
      <c r="AQ26" s="4" t="s">
        <v>37</v>
      </c>
      <c r="AS26" s="4" t="s">
        <v>32</v>
      </c>
      <c r="AT26" s="4" t="s">
        <v>12</v>
      </c>
      <c r="AX26" s="4" t="s">
        <v>31</v>
      </c>
      <c r="BD26" s="57">
        <f>IF(M26="základní",J26,0)</f>
        <v>0</v>
      </c>
      <c r="BE26" s="57">
        <f>IF(M26="snížená",J26,0)</f>
        <v>0</v>
      </c>
      <c r="BF26" s="57">
        <f>IF(M26="zákl. přenesená",J26,0)</f>
        <v>0</v>
      </c>
      <c r="BG26" s="57">
        <f>IF(M26="sníž. přenesená",J26,0)</f>
        <v>0</v>
      </c>
      <c r="BH26" s="57">
        <f>IF(M26="nulová",J26,0)</f>
        <v>0</v>
      </c>
      <c r="BI26" s="4" t="s">
        <v>11</v>
      </c>
      <c r="BJ26" s="57">
        <f>ROUND(I26*H26,2)</f>
        <v>0</v>
      </c>
      <c r="BK26" s="4" t="s">
        <v>37</v>
      </c>
      <c r="BL26" s="4" t="s">
        <v>98</v>
      </c>
    </row>
    <row r="27" spans="2:64" s="1" customFormat="1" ht="16.5" customHeight="1" x14ac:dyDescent="0.3">
      <c r="B27" s="45"/>
      <c r="C27" s="46" t="s">
        <v>2</v>
      </c>
      <c r="D27" s="46" t="s">
        <v>32</v>
      </c>
      <c r="E27" s="47" t="s">
        <v>99</v>
      </c>
      <c r="F27" s="48" t="s">
        <v>100</v>
      </c>
      <c r="G27" s="49" t="s">
        <v>35</v>
      </c>
      <c r="H27" s="50">
        <v>2</v>
      </c>
      <c r="I27" s="51"/>
      <c r="J27" s="52">
        <f t="shared" si="0"/>
        <v>0</v>
      </c>
      <c r="K27" s="6"/>
      <c r="L27" s="53" t="s">
        <v>0</v>
      </c>
      <c r="M27" s="54" t="s">
        <v>5</v>
      </c>
      <c r="N27" s="7"/>
      <c r="O27" s="55">
        <f>N27*H27</f>
        <v>0</v>
      </c>
      <c r="P27" s="55">
        <v>5.1000000000000004E-4</v>
      </c>
      <c r="Q27" s="55">
        <f>P27*H27</f>
        <v>1.0200000000000001E-3</v>
      </c>
      <c r="R27" s="55">
        <v>0</v>
      </c>
      <c r="S27" s="56">
        <f>R27*H27</f>
        <v>0</v>
      </c>
      <c r="AQ27" s="4" t="s">
        <v>37</v>
      </c>
      <c r="AS27" s="4" t="s">
        <v>32</v>
      </c>
      <c r="AT27" s="4" t="s">
        <v>12</v>
      </c>
      <c r="AX27" s="4" t="s">
        <v>31</v>
      </c>
      <c r="BD27" s="57">
        <f>IF(M27="základní",J27,0)</f>
        <v>0</v>
      </c>
      <c r="BE27" s="57">
        <f>IF(M27="snížená",J27,0)</f>
        <v>0</v>
      </c>
      <c r="BF27" s="57">
        <f>IF(M27="zákl. přenesená",J27,0)</f>
        <v>0</v>
      </c>
      <c r="BG27" s="57">
        <f>IF(M27="sníž. přenesená",J27,0)</f>
        <v>0</v>
      </c>
      <c r="BH27" s="57">
        <f>IF(M27="nulová",J27,0)</f>
        <v>0</v>
      </c>
      <c r="BI27" s="4" t="s">
        <v>11</v>
      </c>
      <c r="BJ27" s="57">
        <f>ROUND(I27*H27,2)</f>
        <v>0</v>
      </c>
      <c r="BK27" s="4" t="s">
        <v>37</v>
      </c>
      <c r="BL27" s="4" t="s">
        <v>101</v>
      </c>
    </row>
    <row r="28" spans="2:64" s="1" customFormat="1" ht="16.5" customHeight="1" x14ac:dyDescent="0.3">
      <c r="B28" s="45"/>
      <c r="C28" s="46" t="s">
        <v>37</v>
      </c>
      <c r="D28" s="46" t="s">
        <v>32</v>
      </c>
      <c r="E28" s="47" t="s">
        <v>54</v>
      </c>
      <c r="F28" s="48" t="s">
        <v>102</v>
      </c>
      <c r="G28" s="49" t="s">
        <v>35</v>
      </c>
      <c r="H28" s="50">
        <v>3</v>
      </c>
      <c r="I28" s="51"/>
      <c r="J28" s="52">
        <f t="shared" si="0"/>
        <v>0</v>
      </c>
      <c r="K28" s="6"/>
      <c r="L28" s="53" t="s">
        <v>0</v>
      </c>
      <c r="M28" s="54" t="s">
        <v>5</v>
      </c>
      <c r="N28" s="7"/>
      <c r="O28" s="55">
        <f>N28*H28</f>
        <v>0</v>
      </c>
      <c r="P28" s="55">
        <v>6.6E-4</v>
      </c>
      <c r="Q28" s="55">
        <f>P28*H28</f>
        <v>1.98E-3</v>
      </c>
      <c r="R28" s="55">
        <v>0</v>
      </c>
      <c r="S28" s="56">
        <f>R28*H28</f>
        <v>0</v>
      </c>
      <c r="AQ28" s="4" t="s">
        <v>37</v>
      </c>
      <c r="AS28" s="4" t="s">
        <v>32</v>
      </c>
      <c r="AT28" s="4" t="s">
        <v>12</v>
      </c>
      <c r="AX28" s="4" t="s">
        <v>31</v>
      </c>
      <c r="BD28" s="57">
        <f>IF(M28="základní",J28,0)</f>
        <v>0</v>
      </c>
      <c r="BE28" s="57">
        <f>IF(M28="snížená",J28,0)</f>
        <v>0</v>
      </c>
      <c r="BF28" s="57">
        <f>IF(M28="zákl. přenesená",J28,0)</f>
        <v>0</v>
      </c>
      <c r="BG28" s="57">
        <f>IF(M28="sníž. přenesená",J28,0)</f>
        <v>0</v>
      </c>
      <c r="BH28" s="57">
        <f>IF(M28="nulová",J28,0)</f>
        <v>0</v>
      </c>
      <c r="BI28" s="4" t="s">
        <v>11</v>
      </c>
      <c r="BJ28" s="57">
        <f>ROUND(I28*H28,2)</f>
        <v>0</v>
      </c>
      <c r="BK28" s="4" t="s">
        <v>37</v>
      </c>
      <c r="BL28" s="4" t="s">
        <v>103</v>
      </c>
    </row>
    <row r="29" spans="2:64" s="1" customFormat="1" ht="25.5" customHeight="1" x14ac:dyDescent="0.3">
      <c r="B29" s="45"/>
      <c r="C29" s="46" t="s">
        <v>51</v>
      </c>
      <c r="D29" s="46" t="s">
        <v>32</v>
      </c>
      <c r="E29" s="47" t="s">
        <v>104</v>
      </c>
      <c r="F29" s="48" t="s">
        <v>105</v>
      </c>
      <c r="G29" s="49" t="s">
        <v>46</v>
      </c>
      <c r="H29" s="50">
        <v>1</v>
      </c>
      <c r="I29" s="51"/>
      <c r="J29" s="52">
        <f t="shared" si="0"/>
        <v>0</v>
      </c>
      <c r="K29" s="6"/>
      <c r="L29" s="53" t="s">
        <v>0</v>
      </c>
      <c r="M29" s="54" t="s">
        <v>5</v>
      </c>
      <c r="N29" s="7"/>
      <c r="O29" s="55">
        <f>N29*H29</f>
        <v>0</v>
      </c>
      <c r="P29" s="55">
        <v>6.6E-4</v>
      </c>
      <c r="Q29" s="55">
        <f>P29*H29</f>
        <v>6.6E-4</v>
      </c>
      <c r="R29" s="55">
        <v>0</v>
      </c>
      <c r="S29" s="56">
        <f>R29*H29</f>
        <v>0</v>
      </c>
      <c r="AQ29" s="4" t="s">
        <v>37</v>
      </c>
      <c r="AS29" s="4" t="s">
        <v>32</v>
      </c>
      <c r="AT29" s="4" t="s">
        <v>12</v>
      </c>
      <c r="AX29" s="4" t="s">
        <v>31</v>
      </c>
      <c r="BD29" s="57">
        <f>IF(M29="základní",J29,0)</f>
        <v>0</v>
      </c>
      <c r="BE29" s="57">
        <f>IF(M29="snížená",J29,0)</f>
        <v>0</v>
      </c>
      <c r="BF29" s="57">
        <f>IF(M29="zákl. přenesená",J29,0)</f>
        <v>0</v>
      </c>
      <c r="BG29" s="57">
        <f>IF(M29="sníž. přenesená",J29,0)</f>
        <v>0</v>
      </c>
      <c r="BH29" s="57">
        <f>IF(M29="nulová",J29,0)</f>
        <v>0</v>
      </c>
      <c r="BI29" s="4" t="s">
        <v>11</v>
      </c>
      <c r="BJ29" s="57">
        <f>ROUND(I29*H29,2)</f>
        <v>0</v>
      </c>
      <c r="BK29" s="4" t="s">
        <v>37</v>
      </c>
      <c r="BL29" s="4" t="s">
        <v>106</v>
      </c>
    </row>
    <row r="30" spans="2:64" s="1" customFormat="1" ht="16.5" customHeight="1" x14ac:dyDescent="0.3">
      <c r="B30" s="45"/>
      <c r="C30" s="46" t="s">
        <v>52</v>
      </c>
      <c r="D30" s="46" t="s">
        <v>32</v>
      </c>
      <c r="E30" s="47" t="s">
        <v>107</v>
      </c>
      <c r="F30" s="48" t="s">
        <v>108</v>
      </c>
      <c r="G30" s="49" t="s">
        <v>42</v>
      </c>
      <c r="H30" s="50">
        <v>1.7000000000000001E-2</v>
      </c>
      <c r="I30" s="51"/>
      <c r="J30" s="52">
        <f t="shared" si="0"/>
        <v>0</v>
      </c>
      <c r="K30" s="6"/>
      <c r="L30" s="53" t="s">
        <v>0</v>
      </c>
      <c r="M30" s="54" t="s">
        <v>5</v>
      </c>
      <c r="N30" s="7"/>
      <c r="O30" s="55">
        <f>N30*H30</f>
        <v>0</v>
      </c>
      <c r="P30" s="55">
        <v>0</v>
      </c>
      <c r="Q30" s="55">
        <f>P30*H30</f>
        <v>0</v>
      </c>
      <c r="R30" s="55">
        <v>0</v>
      </c>
      <c r="S30" s="56">
        <f>R30*H30</f>
        <v>0</v>
      </c>
      <c r="AQ30" s="4" t="s">
        <v>37</v>
      </c>
      <c r="AS30" s="4" t="s">
        <v>32</v>
      </c>
      <c r="AT30" s="4" t="s">
        <v>12</v>
      </c>
      <c r="AX30" s="4" t="s">
        <v>31</v>
      </c>
      <c r="BD30" s="57">
        <f>IF(M30="základní",J30,0)</f>
        <v>0</v>
      </c>
      <c r="BE30" s="57">
        <f>IF(M30="snížená",J30,0)</f>
        <v>0</v>
      </c>
      <c r="BF30" s="57">
        <f>IF(M30="zákl. přenesená",J30,0)</f>
        <v>0</v>
      </c>
      <c r="BG30" s="57">
        <f>IF(M30="sníž. přenesená",J30,0)</f>
        <v>0</v>
      </c>
      <c r="BH30" s="57">
        <f>IF(M30="nulová",J30,0)</f>
        <v>0</v>
      </c>
      <c r="BI30" s="4" t="s">
        <v>11</v>
      </c>
      <c r="BJ30" s="57">
        <f>ROUND(I30*H30,2)</f>
        <v>0</v>
      </c>
      <c r="BK30" s="4" t="s">
        <v>37</v>
      </c>
      <c r="BL30" s="4" t="s">
        <v>109</v>
      </c>
    </row>
    <row r="31" spans="2:64" s="3" customFormat="1" ht="29.85" customHeight="1" x14ac:dyDescent="0.3">
      <c r="B31" s="32"/>
      <c r="D31" s="33" t="s">
        <v>8</v>
      </c>
      <c r="E31" s="43" t="s">
        <v>110</v>
      </c>
      <c r="F31" s="43" t="s">
        <v>111</v>
      </c>
      <c r="I31" s="35"/>
      <c r="J31" s="44">
        <f>BJ31</f>
        <v>0</v>
      </c>
      <c r="K31" s="32"/>
      <c r="L31" s="37"/>
      <c r="M31" s="38"/>
      <c r="N31" s="38"/>
      <c r="O31" s="39">
        <f>SUM(O32:O48)</f>
        <v>0</v>
      </c>
      <c r="P31" s="38"/>
      <c r="Q31" s="39">
        <f>SUM(Q32:Q48)</f>
        <v>5.4470000000000011E-2</v>
      </c>
      <c r="R31" s="38"/>
      <c r="S31" s="40">
        <f>SUM(S32:S48)</f>
        <v>0</v>
      </c>
      <c r="AQ31" s="33" t="s">
        <v>12</v>
      </c>
      <c r="AS31" s="41" t="s">
        <v>8</v>
      </c>
      <c r="AT31" s="41" t="s">
        <v>11</v>
      </c>
      <c r="AX31" s="33" t="s">
        <v>31</v>
      </c>
      <c r="BJ31" s="42">
        <f>SUM(BJ32:BJ48)</f>
        <v>0</v>
      </c>
    </row>
    <row r="32" spans="2:64" s="1" customFormat="1" ht="16.5" customHeight="1" x14ac:dyDescent="0.3">
      <c r="B32" s="45"/>
      <c r="C32" s="46" t="s">
        <v>53</v>
      </c>
      <c r="D32" s="46" t="s">
        <v>32</v>
      </c>
      <c r="E32" s="47" t="s">
        <v>112</v>
      </c>
      <c r="F32" s="48" t="s">
        <v>113</v>
      </c>
      <c r="G32" s="49" t="s">
        <v>46</v>
      </c>
      <c r="H32" s="50">
        <v>33</v>
      </c>
      <c r="I32" s="51"/>
      <c r="J32" s="52">
        <f t="shared" ref="J32:J48" si="1">ROUND(I32*H32,2)</f>
        <v>0</v>
      </c>
      <c r="K32" s="6"/>
      <c r="L32" s="53" t="s">
        <v>0</v>
      </c>
      <c r="M32" s="54" t="s">
        <v>5</v>
      </c>
      <c r="N32" s="7"/>
      <c r="O32" s="55">
        <f>N32*H32</f>
        <v>0</v>
      </c>
      <c r="P32" s="55">
        <v>7.7999999999999999E-4</v>
      </c>
      <c r="Q32" s="55">
        <f>P32*H32</f>
        <v>2.5739999999999999E-2</v>
      </c>
      <c r="R32" s="55">
        <v>0</v>
      </c>
      <c r="S32" s="56">
        <f>R32*H32</f>
        <v>0</v>
      </c>
      <c r="AQ32" s="4" t="s">
        <v>37</v>
      </c>
      <c r="AS32" s="4" t="s">
        <v>32</v>
      </c>
      <c r="AT32" s="4" t="s">
        <v>12</v>
      </c>
      <c r="AX32" s="4" t="s">
        <v>31</v>
      </c>
      <c r="BD32" s="57">
        <f>IF(M32="základní",J32,0)</f>
        <v>0</v>
      </c>
      <c r="BE32" s="57">
        <f>IF(M32="snížená",J32,0)</f>
        <v>0</v>
      </c>
      <c r="BF32" s="57">
        <f>IF(M32="zákl. přenesená",J32,0)</f>
        <v>0</v>
      </c>
      <c r="BG32" s="57">
        <f>IF(M32="sníž. přenesená",J32,0)</f>
        <v>0</v>
      </c>
      <c r="BH32" s="57">
        <f>IF(M32="nulová",J32,0)</f>
        <v>0</v>
      </c>
      <c r="BI32" s="4" t="s">
        <v>11</v>
      </c>
      <c r="BJ32" s="57">
        <f>ROUND(I32*H32,2)</f>
        <v>0</v>
      </c>
      <c r="BK32" s="4" t="s">
        <v>37</v>
      </c>
      <c r="BL32" s="4" t="s">
        <v>114</v>
      </c>
    </row>
    <row r="33" spans="2:64" s="1" customFormat="1" ht="16.5" customHeight="1" x14ac:dyDescent="0.3">
      <c r="B33" s="45"/>
      <c r="C33" s="46" t="s">
        <v>115</v>
      </c>
      <c r="D33" s="46" t="s">
        <v>32</v>
      </c>
      <c r="E33" s="47" t="s">
        <v>116</v>
      </c>
      <c r="F33" s="48" t="s">
        <v>117</v>
      </c>
      <c r="G33" s="49" t="s">
        <v>46</v>
      </c>
      <c r="H33" s="50">
        <v>4</v>
      </c>
      <c r="I33" s="51"/>
      <c r="J33" s="52">
        <f t="shared" si="1"/>
        <v>0</v>
      </c>
      <c r="K33" s="6"/>
      <c r="L33" s="53" t="s">
        <v>0</v>
      </c>
      <c r="M33" s="54" t="s">
        <v>5</v>
      </c>
      <c r="N33" s="7"/>
      <c r="O33" s="55">
        <f>N33*H33</f>
        <v>0</v>
      </c>
      <c r="P33" s="55">
        <v>9.6000000000000002E-4</v>
      </c>
      <c r="Q33" s="55">
        <f>P33*H33</f>
        <v>3.8400000000000001E-3</v>
      </c>
      <c r="R33" s="55">
        <v>0</v>
      </c>
      <c r="S33" s="56">
        <f>R33*H33</f>
        <v>0</v>
      </c>
      <c r="AQ33" s="4" t="s">
        <v>37</v>
      </c>
      <c r="AS33" s="4" t="s">
        <v>32</v>
      </c>
      <c r="AT33" s="4" t="s">
        <v>12</v>
      </c>
      <c r="AX33" s="4" t="s">
        <v>31</v>
      </c>
      <c r="BD33" s="57">
        <f>IF(M33="základní",J33,0)</f>
        <v>0</v>
      </c>
      <c r="BE33" s="57">
        <f>IF(M33="snížená",J33,0)</f>
        <v>0</v>
      </c>
      <c r="BF33" s="57">
        <f>IF(M33="zákl. přenesená",J33,0)</f>
        <v>0</v>
      </c>
      <c r="BG33" s="57">
        <f>IF(M33="sníž. přenesená",J33,0)</f>
        <v>0</v>
      </c>
      <c r="BH33" s="57">
        <f>IF(M33="nulová",J33,0)</f>
        <v>0</v>
      </c>
      <c r="BI33" s="4" t="s">
        <v>11</v>
      </c>
      <c r="BJ33" s="57">
        <f>ROUND(I33*H33,2)</f>
        <v>0</v>
      </c>
      <c r="BK33" s="4" t="s">
        <v>37</v>
      </c>
      <c r="BL33" s="4" t="s">
        <v>118</v>
      </c>
    </row>
    <row r="34" spans="2:64" s="1" customFormat="1" ht="25.5" customHeight="1" x14ac:dyDescent="0.3">
      <c r="B34" s="45"/>
      <c r="C34" s="46" t="s">
        <v>1</v>
      </c>
      <c r="D34" s="46" t="s">
        <v>32</v>
      </c>
      <c r="E34" s="47" t="s">
        <v>119</v>
      </c>
      <c r="F34" s="48" t="s">
        <v>120</v>
      </c>
      <c r="G34" s="49" t="s">
        <v>46</v>
      </c>
      <c r="H34" s="50">
        <v>19</v>
      </c>
      <c r="I34" s="51"/>
      <c r="J34" s="52">
        <f t="shared" si="1"/>
        <v>0</v>
      </c>
      <c r="K34" s="6"/>
      <c r="L34" s="53" t="s">
        <v>0</v>
      </c>
      <c r="M34" s="54" t="s">
        <v>5</v>
      </c>
      <c r="N34" s="7"/>
      <c r="O34" s="55">
        <f>N34*H34</f>
        <v>0</v>
      </c>
      <c r="P34" s="55">
        <v>3.0000000000000001E-5</v>
      </c>
      <c r="Q34" s="55">
        <f>P34*H34</f>
        <v>5.6999999999999998E-4</v>
      </c>
      <c r="R34" s="55">
        <v>0</v>
      </c>
      <c r="S34" s="56">
        <f>R34*H34</f>
        <v>0</v>
      </c>
      <c r="AQ34" s="4" t="s">
        <v>37</v>
      </c>
      <c r="AS34" s="4" t="s">
        <v>32</v>
      </c>
      <c r="AT34" s="4" t="s">
        <v>12</v>
      </c>
      <c r="AX34" s="4" t="s">
        <v>31</v>
      </c>
      <c r="BD34" s="57">
        <f>IF(M34="základní",J34,0)</f>
        <v>0</v>
      </c>
      <c r="BE34" s="57">
        <f>IF(M34="snížená",J34,0)</f>
        <v>0</v>
      </c>
      <c r="BF34" s="57">
        <f>IF(M34="zákl. přenesená",J34,0)</f>
        <v>0</v>
      </c>
      <c r="BG34" s="57">
        <f>IF(M34="sníž. přenesená",J34,0)</f>
        <v>0</v>
      </c>
      <c r="BH34" s="57">
        <f>IF(M34="nulová",J34,0)</f>
        <v>0</v>
      </c>
      <c r="BI34" s="4" t="s">
        <v>11</v>
      </c>
      <c r="BJ34" s="57">
        <f>ROUND(I34*H34,2)</f>
        <v>0</v>
      </c>
      <c r="BK34" s="4" t="s">
        <v>37</v>
      </c>
      <c r="BL34" s="4" t="s">
        <v>121</v>
      </c>
    </row>
    <row r="35" spans="2:64" s="1" customFormat="1" ht="25.5" customHeight="1" x14ac:dyDescent="0.3">
      <c r="B35" s="45"/>
      <c r="C35" s="46" t="s">
        <v>122</v>
      </c>
      <c r="D35" s="46" t="s">
        <v>32</v>
      </c>
      <c r="E35" s="47" t="s">
        <v>123</v>
      </c>
      <c r="F35" s="48" t="s">
        <v>124</v>
      </c>
      <c r="G35" s="49" t="s">
        <v>46</v>
      </c>
      <c r="H35" s="50">
        <v>4</v>
      </c>
      <c r="I35" s="51"/>
      <c r="J35" s="52">
        <f t="shared" si="1"/>
        <v>0</v>
      </c>
      <c r="K35" s="6"/>
      <c r="L35" s="53" t="s">
        <v>0</v>
      </c>
      <c r="M35" s="54" t="s">
        <v>5</v>
      </c>
      <c r="N35" s="7"/>
      <c r="O35" s="55">
        <f>N35*H35</f>
        <v>0</v>
      </c>
      <c r="P35" s="55">
        <v>4.0000000000000003E-5</v>
      </c>
      <c r="Q35" s="55">
        <f>P35*H35</f>
        <v>1.6000000000000001E-4</v>
      </c>
      <c r="R35" s="55">
        <v>0</v>
      </c>
      <c r="S35" s="56">
        <f>R35*H35</f>
        <v>0</v>
      </c>
      <c r="AQ35" s="4" t="s">
        <v>37</v>
      </c>
      <c r="AS35" s="4" t="s">
        <v>32</v>
      </c>
      <c r="AT35" s="4" t="s">
        <v>12</v>
      </c>
      <c r="AX35" s="4" t="s">
        <v>31</v>
      </c>
      <c r="BD35" s="57">
        <f>IF(M35="základní",J35,0)</f>
        <v>0</v>
      </c>
      <c r="BE35" s="57">
        <f>IF(M35="snížená",J35,0)</f>
        <v>0</v>
      </c>
      <c r="BF35" s="57">
        <f>IF(M35="zákl. přenesená",J35,0)</f>
        <v>0</v>
      </c>
      <c r="BG35" s="57">
        <f>IF(M35="sníž. přenesená",J35,0)</f>
        <v>0</v>
      </c>
      <c r="BH35" s="57">
        <f>IF(M35="nulová",J35,0)</f>
        <v>0</v>
      </c>
      <c r="BI35" s="4" t="s">
        <v>11</v>
      </c>
      <c r="BJ35" s="57">
        <f>ROUND(I35*H35,2)</f>
        <v>0</v>
      </c>
      <c r="BK35" s="4" t="s">
        <v>37</v>
      </c>
      <c r="BL35" s="4" t="s">
        <v>125</v>
      </c>
    </row>
    <row r="36" spans="2:64" s="1" customFormat="1" ht="25.5" customHeight="1" x14ac:dyDescent="0.3">
      <c r="B36" s="45"/>
      <c r="C36" s="46" t="s">
        <v>126</v>
      </c>
      <c r="D36" s="46" t="s">
        <v>32</v>
      </c>
      <c r="E36" s="47" t="s">
        <v>127</v>
      </c>
      <c r="F36" s="48" t="s">
        <v>128</v>
      </c>
      <c r="G36" s="49" t="s">
        <v>46</v>
      </c>
      <c r="H36" s="50">
        <v>14</v>
      </c>
      <c r="I36" s="51"/>
      <c r="J36" s="52">
        <f t="shared" si="1"/>
        <v>0</v>
      </c>
      <c r="K36" s="6"/>
      <c r="L36" s="53" t="s">
        <v>0</v>
      </c>
      <c r="M36" s="54" t="s">
        <v>5</v>
      </c>
      <c r="N36" s="7"/>
      <c r="O36" s="55">
        <f>N36*H36</f>
        <v>0</v>
      </c>
      <c r="P36" s="55">
        <v>1.2E-4</v>
      </c>
      <c r="Q36" s="55">
        <f>P36*H36</f>
        <v>1.6800000000000001E-3</v>
      </c>
      <c r="R36" s="55">
        <v>0</v>
      </c>
      <c r="S36" s="56">
        <f>R36*H36</f>
        <v>0</v>
      </c>
      <c r="AQ36" s="4" t="s">
        <v>37</v>
      </c>
      <c r="AS36" s="4" t="s">
        <v>32</v>
      </c>
      <c r="AT36" s="4" t="s">
        <v>12</v>
      </c>
      <c r="AX36" s="4" t="s">
        <v>31</v>
      </c>
      <c r="BD36" s="57">
        <f>IF(M36="základní",J36,0)</f>
        <v>0</v>
      </c>
      <c r="BE36" s="57">
        <f>IF(M36="snížená",J36,0)</f>
        <v>0</v>
      </c>
      <c r="BF36" s="57">
        <f>IF(M36="zákl. přenesená",J36,0)</f>
        <v>0</v>
      </c>
      <c r="BG36" s="57">
        <f>IF(M36="sníž. přenesená",J36,0)</f>
        <v>0</v>
      </c>
      <c r="BH36" s="57">
        <f>IF(M36="nulová",J36,0)</f>
        <v>0</v>
      </c>
      <c r="BI36" s="4" t="s">
        <v>11</v>
      </c>
      <c r="BJ36" s="57">
        <f>ROUND(I36*H36,2)</f>
        <v>0</v>
      </c>
      <c r="BK36" s="4" t="s">
        <v>37</v>
      </c>
      <c r="BL36" s="4" t="s">
        <v>129</v>
      </c>
    </row>
    <row r="37" spans="2:64" s="1" customFormat="1" ht="16.5" customHeight="1" x14ac:dyDescent="0.3">
      <c r="B37" s="45"/>
      <c r="C37" s="46" t="s">
        <v>130</v>
      </c>
      <c r="D37" s="46" t="s">
        <v>32</v>
      </c>
      <c r="E37" s="47" t="s">
        <v>131</v>
      </c>
      <c r="F37" s="48" t="s">
        <v>132</v>
      </c>
      <c r="G37" s="49" t="s">
        <v>35</v>
      </c>
      <c r="H37" s="50">
        <v>3</v>
      </c>
      <c r="I37" s="51"/>
      <c r="J37" s="52">
        <f t="shared" si="1"/>
        <v>0</v>
      </c>
      <c r="K37" s="6"/>
      <c r="L37" s="53" t="s">
        <v>0</v>
      </c>
      <c r="M37" s="54" t="s">
        <v>5</v>
      </c>
      <c r="N37" s="7"/>
      <c r="O37" s="55">
        <f>N37*H37</f>
        <v>0</v>
      </c>
      <c r="P37" s="55">
        <v>1.2999999999999999E-4</v>
      </c>
      <c r="Q37" s="55">
        <f>P37*H37</f>
        <v>3.8999999999999994E-4</v>
      </c>
      <c r="R37" s="55">
        <v>0</v>
      </c>
      <c r="S37" s="56">
        <f>R37*H37</f>
        <v>0</v>
      </c>
      <c r="AQ37" s="4" t="s">
        <v>37</v>
      </c>
      <c r="AS37" s="4" t="s">
        <v>32</v>
      </c>
      <c r="AT37" s="4" t="s">
        <v>12</v>
      </c>
      <c r="AX37" s="4" t="s">
        <v>31</v>
      </c>
      <c r="BD37" s="57">
        <f>IF(M37="základní",J37,0)</f>
        <v>0</v>
      </c>
      <c r="BE37" s="57">
        <f>IF(M37="snížená",J37,0)</f>
        <v>0</v>
      </c>
      <c r="BF37" s="57">
        <f>IF(M37="zákl. přenesená",J37,0)</f>
        <v>0</v>
      </c>
      <c r="BG37" s="57">
        <f>IF(M37="sníž. přenesená",J37,0)</f>
        <v>0</v>
      </c>
      <c r="BH37" s="57">
        <f>IF(M37="nulová",J37,0)</f>
        <v>0</v>
      </c>
      <c r="BI37" s="4" t="s">
        <v>11</v>
      </c>
      <c r="BJ37" s="57">
        <f>ROUND(I37*H37,2)</f>
        <v>0</v>
      </c>
      <c r="BK37" s="4" t="s">
        <v>37</v>
      </c>
      <c r="BL37" s="4" t="s">
        <v>133</v>
      </c>
    </row>
    <row r="38" spans="2:64" s="1" customFormat="1" ht="16.5" customHeight="1" x14ac:dyDescent="0.3">
      <c r="B38" s="45"/>
      <c r="C38" s="46" t="s">
        <v>134</v>
      </c>
      <c r="D38" s="46" t="s">
        <v>32</v>
      </c>
      <c r="E38" s="47" t="s">
        <v>135</v>
      </c>
      <c r="F38" s="48" t="s">
        <v>136</v>
      </c>
      <c r="G38" s="49" t="s">
        <v>137</v>
      </c>
      <c r="H38" s="50">
        <v>4</v>
      </c>
      <c r="I38" s="51"/>
      <c r="J38" s="52">
        <f t="shared" si="1"/>
        <v>0</v>
      </c>
      <c r="K38" s="6"/>
      <c r="L38" s="53" t="s">
        <v>0</v>
      </c>
      <c r="M38" s="54" t="s">
        <v>5</v>
      </c>
      <c r="N38" s="7"/>
      <c r="O38" s="55">
        <f>N38*H38</f>
        <v>0</v>
      </c>
      <c r="P38" s="55">
        <v>2.5999999999999998E-4</v>
      </c>
      <c r="Q38" s="55">
        <f>P38*H38</f>
        <v>1.0399999999999999E-3</v>
      </c>
      <c r="R38" s="55">
        <v>0</v>
      </c>
      <c r="S38" s="56">
        <f>R38*H38</f>
        <v>0</v>
      </c>
      <c r="AQ38" s="4" t="s">
        <v>37</v>
      </c>
      <c r="AS38" s="4" t="s">
        <v>32</v>
      </c>
      <c r="AT38" s="4" t="s">
        <v>12</v>
      </c>
      <c r="AX38" s="4" t="s">
        <v>31</v>
      </c>
      <c r="BD38" s="57">
        <f>IF(M38="základní",J38,0)</f>
        <v>0</v>
      </c>
      <c r="BE38" s="57">
        <f>IF(M38="snížená",J38,0)</f>
        <v>0</v>
      </c>
      <c r="BF38" s="57">
        <f>IF(M38="zákl. přenesená",J38,0)</f>
        <v>0</v>
      </c>
      <c r="BG38" s="57">
        <f>IF(M38="sníž. přenesená",J38,0)</f>
        <v>0</v>
      </c>
      <c r="BH38" s="57">
        <f>IF(M38="nulová",J38,0)</f>
        <v>0</v>
      </c>
      <c r="BI38" s="4" t="s">
        <v>11</v>
      </c>
      <c r="BJ38" s="57">
        <f>ROUND(I38*H38,2)</f>
        <v>0</v>
      </c>
      <c r="BK38" s="4" t="s">
        <v>37</v>
      </c>
      <c r="BL38" s="4" t="s">
        <v>138</v>
      </c>
    </row>
    <row r="39" spans="2:64" s="1" customFormat="1" ht="16.5" customHeight="1" x14ac:dyDescent="0.3">
      <c r="B39" s="45"/>
      <c r="C39" s="46" t="s">
        <v>139</v>
      </c>
      <c r="D39" s="46" t="s">
        <v>32</v>
      </c>
      <c r="E39" s="47" t="s">
        <v>140</v>
      </c>
      <c r="F39" s="48" t="s">
        <v>141</v>
      </c>
      <c r="G39" s="49" t="s">
        <v>35</v>
      </c>
      <c r="H39" s="50">
        <v>1</v>
      </c>
      <c r="I39" s="51"/>
      <c r="J39" s="52">
        <f t="shared" si="1"/>
        <v>0</v>
      </c>
      <c r="K39" s="6"/>
      <c r="L39" s="53" t="s">
        <v>0</v>
      </c>
      <c r="M39" s="54" t="s">
        <v>5</v>
      </c>
      <c r="N39" s="7"/>
      <c r="O39" s="55">
        <f>N39*H39</f>
        <v>0</v>
      </c>
      <c r="P39" s="55">
        <v>4.0999999999999999E-4</v>
      </c>
      <c r="Q39" s="55">
        <f>P39*H39</f>
        <v>4.0999999999999999E-4</v>
      </c>
      <c r="R39" s="55">
        <v>0</v>
      </c>
      <c r="S39" s="56">
        <f>R39*H39</f>
        <v>0</v>
      </c>
      <c r="AQ39" s="4" t="s">
        <v>37</v>
      </c>
      <c r="AS39" s="4" t="s">
        <v>32</v>
      </c>
      <c r="AT39" s="4" t="s">
        <v>12</v>
      </c>
      <c r="AX39" s="4" t="s">
        <v>31</v>
      </c>
      <c r="BD39" s="57">
        <f>IF(M39="základní",J39,0)</f>
        <v>0</v>
      </c>
      <c r="BE39" s="57">
        <f>IF(M39="snížená",J39,0)</f>
        <v>0</v>
      </c>
      <c r="BF39" s="57">
        <f>IF(M39="zákl. přenesená",J39,0)</f>
        <v>0</v>
      </c>
      <c r="BG39" s="57">
        <f>IF(M39="sníž. přenesená",J39,0)</f>
        <v>0</v>
      </c>
      <c r="BH39" s="57">
        <f>IF(M39="nulová",J39,0)</f>
        <v>0</v>
      </c>
      <c r="BI39" s="4" t="s">
        <v>11</v>
      </c>
      <c r="BJ39" s="57">
        <f>ROUND(I39*H39,2)</f>
        <v>0</v>
      </c>
      <c r="BK39" s="4" t="s">
        <v>37</v>
      </c>
      <c r="BL39" s="4" t="s">
        <v>142</v>
      </c>
    </row>
    <row r="40" spans="2:64" s="1" customFormat="1" ht="16.5" customHeight="1" x14ac:dyDescent="0.3">
      <c r="B40" s="45"/>
      <c r="C40" s="46" t="s">
        <v>143</v>
      </c>
      <c r="D40" s="46" t="s">
        <v>32</v>
      </c>
      <c r="E40" s="47" t="s">
        <v>144</v>
      </c>
      <c r="F40" s="48" t="s">
        <v>145</v>
      </c>
      <c r="G40" s="49" t="s">
        <v>35</v>
      </c>
      <c r="H40" s="50">
        <v>4</v>
      </c>
      <c r="I40" s="51"/>
      <c r="J40" s="52">
        <f t="shared" si="1"/>
        <v>0</v>
      </c>
      <c r="K40" s="6"/>
      <c r="L40" s="53" t="s">
        <v>0</v>
      </c>
      <c r="M40" s="54" t="s">
        <v>5</v>
      </c>
      <c r="N40" s="7"/>
      <c r="O40" s="55">
        <f>N40*H40</f>
        <v>0</v>
      </c>
      <c r="P40" s="55">
        <v>3.4000000000000002E-4</v>
      </c>
      <c r="Q40" s="55">
        <f>P40*H40</f>
        <v>1.3600000000000001E-3</v>
      </c>
      <c r="R40" s="55">
        <v>0</v>
      </c>
      <c r="S40" s="56">
        <f>R40*H40</f>
        <v>0</v>
      </c>
      <c r="AQ40" s="4" t="s">
        <v>37</v>
      </c>
      <c r="AS40" s="4" t="s">
        <v>32</v>
      </c>
      <c r="AT40" s="4" t="s">
        <v>12</v>
      </c>
      <c r="AX40" s="4" t="s">
        <v>31</v>
      </c>
      <c r="BD40" s="57">
        <f>IF(M40="základní",J40,0)</f>
        <v>0</v>
      </c>
      <c r="BE40" s="57">
        <f>IF(M40="snížená",J40,0)</f>
        <v>0</v>
      </c>
      <c r="BF40" s="57">
        <f>IF(M40="zákl. přenesená",J40,0)</f>
        <v>0</v>
      </c>
      <c r="BG40" s="57">
        <f>IF(M40="sníž. přenesená",J40,0)</f>
        <v>0</v>
      </c>
      <c r="BH40" s="57">
        <f>IF(M40="nulová",J40,0)</f>
        <v>0</v>
      </c>
      <c r="BI40" s="4" t="s">
        <v>11</v>
      </c>
      <c r="BJ40" s="57">
        <f>ROUND(I40*H40,2)</f>
        <v>0</v>
      </c>
      <c r="BK40" s="4" t="s">
        <v>37</v>
      </c>
      <c r="BL40" s="4" t="s">
        <v>146</v>
      </c>
    </row>
    <row r="41" spans="2:64" s="1" customFormat="1" ht="16.5" customHeight="1" x14ac:dyDescent="0.3">
      <c r="B41" s="45"/>
      <c r="C41" s="46" t="s">
        <v>147</v>
      </c>
      <c r="D41" s="46" t="s">
        <v>32</v>
      </c>
      <c r="E41" s="47" t="s">
        <v>148</v>
      </c>
      <c r="F41" s="48" t="s">
        <v>149</v>
      </c>
      <c r="G41" s="49" t="s">
        <v>35</v>
      </c>
      <c r="H41" s="50">
        <v>1</v>
      </c>
      <c r="I41" s="51"/>
      <c r="J41" s="52">
        <f t="shared" si="1"/>
        <v>0</v>
      </c>
      <c r="K41" s="6"/>
      <c r="L41" s="53" t="s">
        <v>0</v>
      </c>
      <c r="M41" s="54" t="s">
        <v>5</v>
      </c>
      <c r="N41" s="7"/>
      <c r="O41" s="55">
        <f>N41*H41</f>
        <v>0</v>
      </c>
      <c r="P41" s="55">
        <v>3.4000000000000002E-4</v>
      </c>
      <c r="Q41" s="55">
        <f>P41*H41</f>
        <v>3.4000000000000002E-4</v>
      </c>
      <c r="R41" s="55">
        <v>0</v>
      </c>
      <c r="S41" s="56">
        <f>R41*H41</f>
        <v>0</v>
      </c>
      <c r="AQ41" s="4" t="s">
        <v>37</v>
      </c>
      <c r="AS41" s="4" t="s">
        <v>32</v>
      </c>
      <c r="AT41" s="4" t="s">
        <v>12</v>
      </c>
      <c r="AX41" s="4" t="s">
        <v>31</v>
      </c>
      <c r="BD41" s="57">
        <f>IF(M41="základní",J41,0)</f>
        <v>0</v>
      </c>
      <c r="BE41" s="57">
        <f>IF(M41="snížená",J41,0)</f>
        <v>0</v>
      </c>
      <c r="BF41" s="57">
        <f>IF(M41="zákl. přenesená",J41,0)</f>
        <v>0</v>
      </c>
      <c r="BG41" s="57">
        <f>IF(M41="sníž. přenesená",J41,0)</f>
        <v>0</v>
      </c>
      <c r="BH41" s="57">
        <f>IF(M41="nulová",J41,0)</f>
        <v>0</v>
      </c>
      <c r="BI41" s="4" t="s">
        <v>11</v>
      </c>
      <c r="BJ41" s="57">
        <f>ROUND(I41*H41,2)</f>
        <v>0</v>
      </c>
      <c r="BK41" s="4" t="s">
        <v>37</v>
      </c>
      <c r="BL41" s="4" t="s">
        <v>150</v>
      </c>
    </row>
    <row r="42" spans="2:64" s="1" customFormat="1" ht="16.5" customHeight="1" x14ac:dyDescent="0.3">
      <c r="B42" s="45"/>
      <c r="C42" s="46" t="s">
        <v>151</v>
      </c>
      <c r="D42" s="46" t="s">
        <v>32</v>
      </c>
      <c r="E42" s="47" t="s">
        <v>152</v>
      </c>
      <c r="F42" s="48" t="s">
        <v>153</v>
      </c>
      <c r="G42" s="49" t="s">
        <v>35</v>
      </c>
      <c r="H42" s="50">
        <v>2</v>
      </c>
      <c r="I42" s="51"/>
      <c r="J42" s="52">
        <f t="shared" si="1"/>
        <v>0</v>
      </c>
      <c r="K42" s="6"/>
      <c r="L42" s="53" t="s">
        <v>0</v>
      </c>
      <c r="M42" s="54" t="s">
        <v>5</v>
      </c>
      <c r="N42" s="7"/>
      <c r="O42" s="55">
        <f>N42*H42</f>
        <v>0</v>
      </c>
      <c r="P42" s="55">
        <v>3.4000000000000002E-4</v>
      </c>
      <c r="Q42" s="55">
        <f>P42*H42</f>
        <v>6.8000000000000005E-4</v>
      </c>
      <c r="R42" s="55">
        <v>0</v>
      </c>
      <c r="S42" s="56">
        <f>R42*H42</f>
        <v>0</v>
      </c>
      <c r="AQ42" s="4" t="s">
        <v>37</v>
      </c>
      <c r="AS42" s="4" t="s">
        <v>32</v>
      </c>
      <c r="AT42" s="4" t="s">
        <v>12</v>
      </c>
      <c r="AX42" s="4" t="s">
        <v>31</v>
      </c>
      <c r="BD42" s="57">
        <f>IF(M42="základní",J42,0)</f>
        <v>0</v>
      </c>
      <c r="BE42" s="57">
        <f>IF(M42="snížená",J42,0)</f>
        <v>0</v>
      </c>
      <c r="BF42" s="57">
        <f>IF(M42="zákl. přenesená",J42,0)</f>
        <v>0</v>
      </c>
      <c r="BG42" s="57">
        <f>IF(M42="sníž. přenesená",J42,0)</f>
        <v>0</v>
      </c>
      <c r="BH42" s="57">
        <f>IF(M42="nulová",J42,0)</f>
        <v>0</v>
      </c>
      <c r="BI42" s="4" t="s">
        <v>11</v>
      </c>
      <c r="BJ42" s="57">
        <f>ROUND(I42*H42,2)</f>
        <v>0</v>
      </c>
      <c r="BK42" s="4" t="s">
        <v>37</v>
      </c>
      <c r="BL42" s="4" t="s">
        <v>154</v>
      </c>
    </row>
    <row r="43" spans="2:64" s="1" customFormat="1" ht="16.5" customHeight="1" x14ac:dyDescent="0.3">
      <c r="B43" s="45"/>
      <c r="C43" s="46" t="s">
        <v>155</v>
      </c>
      <c r="D43" s="46" t="s">
        <v>32</v>
      </c>
      <c r="E43" s="47" t="s">
        <v>156</v>
      </c>
      <c r="F43" s="48" t="s">
        <v>157</v>
      </c>
      <c r="G43" s="49" t="s">
        <v>35</v>
      </c>
      <c r="H43" s="50">
        <v>5</v>
      </c>
      <c r="I43" s="51"/>
      <c r="J43" s="52">
        <f t="shared" si="1"/>
        <v>0</v>
      </c>
      <c r="K43" s="6"/>
      <c r="L43" s="53" t="s">
        <v>0</v>
      </c>
      <c r="M43" s="54" t="s">
        <v>5</v>
      </c>
      <c r="N43" s="7"/>
      <c r="O43" s="55">
        <f>N43*H43</f>
        <v>0</v>
      </c>
      <c r="P43" s="55">
        <v>2.0000000000000002E-5</v>
      </c>
      <c r="Q43" s="55">
        <f>P43*H43</f>
        <v>1E-4</v>
      </c>
      <c r="R43" s="55">
        <v>0</v>
      </c>
      <c r="S43" s="56">
        <f>R43*H43</f>
        <v>0</v>
      </c>
      <c r="AQ43" s="4" t="s">
        <v>37</v>
      </c>
      <c r="AS43" s="4" t="s">
        <v>32</v>
      </c>
      <c r="AT43" s="4" t="s">
        <v>12</v>
      </c>
      <c r="AX43" s="4" t="s">
        <v>31</v>
      </c>
      <c r="BD43" s="57">
        <f>IF(M43="základní",J43,0)</f>
        <v>0</v>
      </c>
      <c r="BE43" s="57">
        <f>IF(M43="snížená",J43,0)</f>
        <v>0</v>
      </c>
      <c r="BF43" s="57">
        <f>IF(M43="zákl. přenesená",J43,0)</f>
        <v>0</v>
      </c>
      <c r="BG43" s="57">
        <f>IF(M43="sníž. přenesená",J43,0)</f>
        <v>0</v>
      </c>
      <c r="BH43" s="57">
        <f>IF(M43="nulová",J43,0)</f>
        <v>0</v>
      </c>
      <c r="BI43" s="4" t="s">
        <v>11</v>
      </c>
      <c r="BJ43" s="57">
        <f>ROUND(I43*H43,2)</f>
        <v>0</v>
      </c>
      <c r="BK43" s="4" t="s">
        <v>37</v>
      </c>
      <c r="BL43" s="4" t="s">
        <v>158</v>
      </c>
    </row>
    <row r="44" spans="2:64" s="1" customFormat="1" ht="16.5" customHeight="1" x14ac:dyDescent="0.3">
      <c r="B44" s="45"/>
      <c r="C44" s="46" t="s">
        <v>159</v>
      </c>
      <c r="D44" s="46" t="s">
        <v>32</v>
      </c>
      <c r="E44" s="47" t="s">
        <v>160</v>
      </c>
      <c r="F44" s="48" t="s">
        <v>161</v>
      </c>
      <c r="G44" s="49" t="s">
        <v>46</v>
      </c>
      <c r="H44" s="50">
        <v>37</v>
      </c>
      <c r="I44" s="51"/>
      <c r="J44" s="52">
        <f t="shared" si="1"/>
        <v>0</v>
      </c>
      <c r="K44" s="6"/>
      <c r="L44" s="53" t="s">
        <v>0</v>
      </c>
      <c r="M44" s="54" t="s">
        <v>5</v>
      </c>
      <c r="N44" s="7"/>
      <c r="O44" s="55">
        <f>N44*H44</f>
        <v>0</v>
      </c>
      <c r="P44" s="55">
        <v>1.9000000000000001E-4</v>
      </c>
      <c r="Q44" s="55">
        <f>P44*H44</f>
        <v>7.0300000000000007E-3</v>
      </c>
      <c r="R44" s="55">
        <v>0</v>
      </c>
      <c r="S44" s="56">
        <f>R44*H44</f>
        <v>0</v>
      </c>
      <c r="AQ44" s="4" t="s">
        <v>37</v>
      </c>
      <c r="AS44" s="4" t="s">
        <v>32</v>
      </c>
      <c r="AT44" s="4" t="s">
        <v>12</v>
      </c>
      <c r="AX44" s="4" t="s">
        <v>31</v>
      </c>
      <c r="BD44" s="57">
        <f>IF(M44="základní",J44,0)</f>
        <v>0</v>
      </c>
      <c r="BE44" s="57">
        <f>IF(M44="snížená",J44,0)</f>
        <v>0</v>
      </c>
      <c r="BF44" s="57">
        <f>IF(M44="zákl. přenesená",J44,0)</f>
        <v>0</v>
      </c>
      <c r="BG44" s="57">
        <f>IF(M44="sníž. přenesená",J44,0)</f>
        <v>0</v>
      </c>
      <c r="BH44" s="57">
        <f>IF(M44="nulová",J44,0)</f>
        <v>0</v>
      </c>
      <c r="BI44" s="4" t="s">
        <v>11</v>
      </c>
      <c r="BJ44" s="57">
        <f>ROUND(I44*H44,2)</f>
        <v>0</v>
      </c>
      <c r="BK44" s="4" t="s">
        <v>37</v>
      </c>
      <c r="BL44" s="4" t="s">
        <v>162</v>
      </c>
    </row>
    <row r="45" spans="2:64" s="1" customFormat="1" ht="16.5" customHeight="1" x14ac:dyDescent="0.3">
      <c r="B45" s="45"/>
      <c r="C45" s="46" t="s">
        <v>36</v>
      </c>
      <c r="D45" s="46" t="s">
        <v>32</v>
      </c>
      <c r="E45" s="47" t="s">
        <v>163</v>
      </c>
      <c r="F45" s="48" t="s">
        <v>164</v>
      </c>
      <c r="G45" s="49" t="s">
        <v>46</v>
      </c>
      <c r="H45" s="50">
        <v>37</v>
      </c>
      <c r="I45" s="51"/>
      <c r="J45" s="52">
        <f t="shared" si="1"/>
        <v>0</v>
      </c>
      <c r="K45" s="6"/>
      <c r="L45" s="53" t="s">
        <v>0</v>
      </c>
      <c r="M45" s="54" t="s">
        <v>5</v>
      </c>
      <c r="N45" s="7"/>
      <c r="O45" s="55">
        <f>N45*H45</f>
        <v>0</v>
      </c>
      <c r="P45" s="55">
        <v>1.0000000000000001E-5</v>
      </c>
      <c r="Q45" s="55">
        <f>P45*H45</f>
        <v>3.7000000000000005E-4</v>
      </c>
      <c r="R45" s="55">
        <v>0</v>
      </c>
      <c r="S45" s="56">
        <f>R45*H45</f>
        <v>0</v>
      </c>
      <c r="AQ45" s="4" t="s">
        <v>37</v>
      </c>
      <c r="AS45" s="4" t="s">
        <v>32</v>
      </c>
      <c r="AT45" s="4" t="s">
        <v>12</v>
      </c>
      <c r="AX45" s="4" t="s">
        <v>31</v>
      </c>
      <c r="BD45" s="57">
        <f>IF(M45="základní",J45,0)</f>
        <v>0</v>
      </c>
      <c r="BE45" s="57">
        <f>IF(M45="snížená",J45,0)</f>
        <v>0</v>
      </c>
      <c r="BF45" s="57">
        <f>IF(M45="zákl. přenesená",J45,0)</f>
        <v>0</v>
      </c>
      <c r="BG45" s="57">
        <f>IF(M45="sníž. přenesená",J45,0)</f>
        <v>0</v>
      </c>
      <c r="BH45" s="57">
        <f>IF(M45="nulová",J45,0)</f>
        <v>0</v>
      </c>
      <c r="BI45" s="4" t="s">
        <v>11</v>
      </c>
      <c r="BJ45" s="57">
        <f>ROUND(I45*H45,2)</f>
        <v>0</v>
      </c>
      <c r="BK45" s="4" t="s">
        <v>37</v>
      </c>
      <c r="BL45" s="4" t="s">
        <v>165</v>
      </c>
    </row>
    <row r="46" spans="2:64" s="1" customFormat="1" ht="16.5" customHeight="1" x14ac:dyDescent="0.3">
      <c r="B46" s="45"/>
      <c r="C46" s="46" t="s">
        <v>166</v>
      </c>
      <c r="D46" s="46" t="s">
        <v>32</v>
      </c>
      <c r="E46" s="47" t="s">
        <v>167</v>
      </c>
      <c r="F46" s="48" t="s">
        <v>168</v>
      </c>
      <c r="G46" s="49" t="s">
        <v>35</v>
      </c>
      <c r="H46" s="50">
        <v>1</v>
      </c>
      <c r="I46" s="51"/>
      <c r="J46" s="52">
        <f t="shared" si="1"/>
        <v>0</v>
      </c>
      <c r="K46" s="6"/>
      <c r="L46" s="53" t="s">
        <v>0</v>
      </c>
      <c r="M46" s="54" t="s">
        <v>5</v>
      </c>
      <c r="N46" s="7"/>
      <c r="O46" s="55">
        <f>N46*H46</f>
        <v>0</v>
      </c>
      <c r="P46" s="55">
        <v>5.1000000000000004E-4</v>
      </c>
      <c r="Q46" s="55">
        <f>P46*H46</f>
        <v>5.1000000000000004E-4</v>
      </c>
      <c r="R46" s="55">
        <v>0</v>
      </c>
      <c r="S46" s="56">
        <f>R46*H46</f>
        <v>0</v>
      </c>
      <c r="AQ46" s="4" t="s">
        <v>37</v>
      </c>
      <c r="AS46" s="4" t="s">
        <v>32</v>
      </c>
      <c r="AT46" s="4" t="s">
        <v>12</v>
      </c>
      <c r="AX46" s="4" t="s">
        <v>31</v>
      </c>
      <c r="BD46" s="57">
        <f>IF(M46="základní",J46,0)</f>
        <v>0</v>
      </c>
      <c r="BE46" s="57">
        <f>IF(M46="snížená",J46,0)</f>
        <v>0</v>
      </c>
      <c r="BF46" s="57">
        <f>IF(M46="zákl. přenesená",J46,0)</f>
        <v>0</v>
      </c>
      <c r="BG46" s="57">
        <f>IF(M46="sníž. přenesená",J46,0)</f>
        <v>0</v>
      </c>
      <c r="BH46" s="57">
        <f>IF(M46="nulová",J46,0)</f>
        <v>0</v>
      </c>
      <c r="BI46" s="4" t="s">
        <v>11</v>
      </c>
      <c r="BJ46" s="57">
        <f>ROUND(I46*H46,2)</f>
        <v>0</v>
      </c>
      <c r="BK46" s="4" t="s">
        <v>37</v>
      </c>
      <c r="BL46" s="4" t="s">
        <v>169</v>
      </c>
    </row>
    <row r="47" spans="2:64" s="1" customFormat="1" ht="25.5" customHeight="1" x14ac:dyDescent="0.3">
      <c r="B47" s="45"/>
      <c r="C47" s="46" t="s">
        <v>170</v>
      </c>
      <c r="D47" s="46" t="s">
        <v>32</v>
      </c>
      <c r="E47" s="47" t="s">
        <v>171</v>
      </c>
      <c r="F47" s="48" t="s">
        <v>172</v>
      </c>
      <c r="G47" s="49" t="s">
        <v>35</v>
      </c>
      <c r="H47" s="50">
        <v>1</v>
      </c>
      <c r="I47" s="51"/>
      <c r="J47" s="52">
        <f t="shared" si="1"/>
        <v>0</v>
      </c>
      <c r="K47" s="6"/>
      <c r="L47" s="53" t="s">
        <v>0</v>
      </c>
      <c r="M47" s="54" t="s">
        <v>5</v>
      </c>
      <c r="N47" s="7"/>
      <c r="O47" s="55">
        <f>N47*H47</f>
        <v>0</v>
      </c>
      <c r="P47" s="55">
        <v>1.025E-2</v>
      </c>
      <c r="Q47" s="55">
        <f>P47*H47</f>
        <v>1.025E-2</v>
      </c>
      <c r="R47" s="55">
        <v>0</v>
      </c>
      <c r="S47" s="56">
        <f>R47*H47</f>
        <v>0</v>
      </c>
      <c r="AQ47" s="4" t="s">
        <v>37</v>
      </c>
      <c r="AS47" s="4" t="s">
        <v>32</v>
      </c>
      <c r="AT47" s="4" t="s">
        <v>12</v>
      </c>
      <c r="AX47" s="4" t="s">
        <v>31</v>
      </c>
      <c r="BD47" s="57">
        <f>IF(M47="základní",J47,0)</f>
        <v>0</v>
      </c>
      <c r="BE47" s="57">
        <f>IF(M47="snížená",J47,0)</f>
        <v>0</v>
      </c>
      <c r="BF47" s="57">
        <f>IF(M47="zákl. přenesená",J47,0)</f>
        <v>0</v>
      </c>
      <c r="BG47" s="57">
        <f>IF(M47="sníž. přenesená",J47,0)</f>
        <v>0</v>
      </c>
      <c r="BH47" s="57">
        <f>IF(M47="nulová",J47,0)</f>
        <v>0</v>
      </c>
      <c r="BI47" s="4" t="s">
        <v>11</v>
      </c>
      <c r="BJ47" s="57">
        <f>ROUND(I47*H47,2)</f>
        <v>0</v>
      </c>
      <c r="BK47" s="4" t="s">
        <v>37</v>
      </c>
      <c r="BL47" s="4" t="s">
        <v>173</v>
      </c>
    </row>
    <row r="48" spans="2:64" s="1" customFormat="1" ht="16.5" customHeight="1" x14ac:dyDescent="0.3">
      <c r="B48" s="45"/>
      <c r="C48" s="46" t="s">
        <v>174</v>
      </c>
      <c r="D48" s="46" t="s">
        <v>32</v>
      </c>
      <c r="E48" s="47" t="s">
        <v>175</v>
      </c>
      <c r="F48" s="48" t="s">
        <v>176</v>
      </c>
      <c r="G48" s="49" t="s">
        <v>42</v>
      </c>
      <c r="H48" s="50">
        <v>5.3999999999999999E-2</v>
      </c>
      <c r="I48" s="51"/>
      <c r="J48" s="52">
        <f t="shared" si="1"/>
        <v>0</v>
      </c>
      <c r="K48" s="6"/>
      <c r="L48" s="53" t="s">
        <v>0</v>
      </c>
      <c r="M48" s="54" t="s">
        <v>5</v>
      </c>
      <c r="N48" s="7"/>
      <c r="O48" s="55">
        <f>N48*H48</f>
        <v>0</v>
      </c>
      <c r="P48" s="55">
        <v>0</v>
      </c>
      <c r="Q48" s="55">
        <f>P48*H48</f>
        <v>0</v>
      </c>
      <c r="R48" s="55">
        <v>0</v>
      </c>
      <c r="S48" s="56">
        <f>R48*H48</f>
        <v>0</v>
      </c>
      <c r="AQ48" s="4" t="s">
        <v>37</v>
      </c>
      <c r="AS48" s="4" t="s">
        <v>32</v>
      </c>
      <c r="AT48" s="4" t="s">
        <v>12</v>
      </c>
      <c r="AX48" s="4" t="s">
        <v>31</v>
      </c>
      <c r="BD48" s="57">
        <f>IF(M48="základní",J48,0)</f>
        <v>0</v>
      </c>
      <c r="BE48" s="57">
        <f>IF(M48="snížená",J48,0)</f>
        <v>0</v>
      </c>
      <c r="BF48" s="57">
        <f>IF(M48="zákl. přenesená",J48,0)</f>
        <v>0</v>
      </c>
      <c r="BG48" s="57">
        <f>IF(M48="sníž. přenesená",J48,0)</f>
        <v>0</v>
      </c>
      <c r="BH48" s="57">
        <f>IF(M48="nulová",J48,0)</f>
        <v>0</v>
      </c>
      <c r="BI48" s="4" t="s">
        <v>11</v>
      </c>
      <c r="BJ48" s="57">
        <f>ROUND(I48*H48,2)</f>
        <v>0</v>
      </c>
      <c r="BK48" s="4" t="s">
        <v>37</v>
      </c>
      <c r="BL48" s="4" t="s">
        <v>177</v>
      </c>
    </row>
    <row r="49" spans="2:64" s="3" customFormat="1" ht="29.85" customHeight="1" x14ac:dyDescent="0.3">
      <c r="B49" s="32"/>
      <c r="D49" s="33" t="s">
        <v>8</v>
      </c>
      <c r="E49" s="43" t="s">
        <v>178</v>
      </c>
      <c r="F49" s="43" t="s">
        <v>179</v>
      </c>
      <c r="I49" s="35"/>
      <c r="J49" s="44">
        <f>BJ49</f>
        <v>0</v>
      </c>
      <c r="K49" s="32"/>
      <c r="L49" s="37"/>
      <c r="M49" s="38"/>
      <c r="N49" s="38"/>
      <c r="O49" s="39">
        <f>SUM(O50:O71)</f>
        <v>0</v>
      </c>
      <c r="P49" s="38"/>
      <c r="Q49" s="39">
        <f>SUM(Q50:Q71)</f>
        <v>0.25343999999999994</v>
      </c>
      <c r="R49" s="38"/>
      <c r="S49" s="40">
        <f>SUM(S50:S71)</f>
        <v>0</v>
      </c>
      <c r="AQ49" s="33" t="s">
        <v>12</v>
      </c>
      <c r="AS49" s="41" t="s">
        <v>8</v>
      </c>
      <c r="AT49" s="41" t="s">
        <v>11</v>
      </c>
      <c r="AX49" s="33" t="s">
        <v>31</v>
      </c>
      <c r="BJ49" s="42">
        <f>SUM(BJ50:BJ71)</f>
        <v>0</v>
      </c>
    </row>
    <row r="50" spans="2:64" s="1" customFormat="1" ht="25.5" customHeight="1" x14ac:dyDescent="0.3">
      <c r="B50" s="45"/>
      <c r="C50" s="46" t="s">
        <v>180</v>
      </c>
      <c r="D50" s="46" t="s">
        <v>32</v>
      </c>
      <c r="E50" s="47" t="s">
        <v>181</v>
      </c>
      <c r="F50" s="48" t="s">
        <v>182</v>
      </c>
      <c r="G50" s="49" t="s">
        <v>35</v>
      </c>
      <c r="H50" s="50">
        <v>1</v>
      </c>
      <c r="I50" s="51"/>
      <c r="J50" s="52">
        <f t="shared" ref="J50:J71" si="2">ROUND(I50*H50,2)</f>
        <v>0</v>
      </c>
      <c r="K50" s="6"/>
      <c r="L50" s="53" t="s">
        <v>0</v>
      </c>
      <c r="M50" s="54" t="s">
        <v>5</v>
      </c>
      <c r="N50" s="7"/>
      <c r="O50" s="55">
        <f>N50*H50</f>
        <v>0</v>
      </c>
      <c r="P50" s="55">
        <v>2.2749999999999999E-2</v>
      </c>
      <c r="Q50" s="55">
        <f>P50*H50</f>
        <v>2.2749999999999999E-2</v>
      </c>
      <c r="R50" s="55">
        <v>0</v>
      </c>
      <c r="S50" s="56">
        <f>R50*H50</f>
        <v>0</v>
      </c>
      <c r="AQ50" s="4" t="s">
        <v>37</v>
      </c>
      <c r="AS50" s="4" t="s">
        <v>32</v>
      </c>
      <c r="AT50" s="4" t="s">
        <v>12</v>
      </c>
      <c r="AX50" s="4" t="s">
        <v>31</v>
      </c>
      <c r="BD50" s="57">
        <f>IF(M50="základní",J50,0)</f>
        <v>0</v>
      </c>
      <c r="BE50" s="57">
        <f>IF(M50="snížená",J50,0)</f>
        <v>0</v>
      </c>
      <c r="BF50" s="57">
        <f>IF(M50="zákl. přenesená",J50,0)</f>
        <v>0</v>
      </c>
      <c r="BG50" s="57">
        <f>IF(M50="sníž. přenesená",J50,0)</f>
        <v>0</v>
      </c>
      <c r="BH50" s="57">
        <f>IF(M50="nulová",J50,0)</f>
        <v>0</v>
      </c>
      <c r="BI50" s="4" t="s">
        <v>11</v>
      </c>
      <c r="BJ50" s="57">
        <f>ROUND(I50*H50,2)</f>
        <v>0</v>
      </c>
      <c r="BK50" s="4" t="s">
        <v>37</v>
      </c>
      <c r="BL50" s="4" t="s">
        <v>183</v>
      </c>
    </row>
    <row r="51" spans="2:64" s="1" customFormat="1" ht="16.5" customHeight="1" x14ac:dyDescent="0.3">
      <c r="B51" s="45"/>
      <c r="C51" s="46" t="s">
        <v>184</v>
      </c>
      <c r="D51" s="46" t="s">
        <v>32</v>
      </c>
      <c r="E51" s="47" t="s">
        <v>185</v>
      </c>
      <c r="F51" s="48" t="s">
        <v>186</v>
      </c>
      <c r="G51" s="49" t="s">
        <v>35</v>
      </c>
      <c r="H51" s="50">
        <v>1</v>
      </c>
      <c r="I51" s="51"/>
      <c r="J51" s="52">
        <f t="shared" si="2"/>
        <v>0</v>
      </c>
      <c r="K51" s="6"/>
      <c r="L51" s="53" t="s">
        <v>0</v>
      </c>
      <c r="M51" s="54" t="s">
        <v>5</v>
      </c>
      <c r="N51" s="7"/>
      <c r="O51" s="55">
        <f>N51*H51</f>
        <v>0</v>
      </c>
      <c r="P51" s="55">
        <v>2.2749999999999999E-2</v>
      </c>
      <c r="Q51" s="55">
        <f>P51*H51</f>
        <v>2.2749999999999999E-2</v>
      </c>
      <c r="R51" s="55">
        <v>0</v>
      </c>
      <c r="S51" s="56">
        <f>R51*H51</f>
        <v>0</v>
      </c>
      <c r="AQ51" s="4" t="s">
        <v>37</v>
      </c>
      <c r="AS51" s="4" t="s">
        <v>32</v>
      </c>
      <c r="AT51" s="4" t="s">
        <v>12</v>
      </c>
      <c r="AX51" s="4" t="s">
        <v>31</v>
      </c>
      <c r="BD51" s="57">
        <f>IF(M51="základní",J51,0)</f>
        <v>0</v>
      </c>
      <c r="BE51" s="57">
        <f>IF(M51="snížená",J51,0)</f>
        <v>0</v>
      </c>
      <c r="BF51" s="57">
        <f>IF(M51="zákl. přenesená",J51,0)</f>
        <v>0</v>
      </c>
      <c r="BG51" s="57">
        <f>IF(M51="sníž. přenesená",J51,0)</f>
        <v>0</v>
      </c>
      <c r="BH51" s="57">
        <f>IF(M51="nulová",J51,0)</f>
        <v>0</v>
      </c>
      <c r="BI51" s="4" t="s">
        <v>11</v>
      </c>
      <c r="BJ51" s="57">
        <f>ROUND(I51*H51,2)</f>
        <v>0</v>
      </c>
      <c r="BK51" s="4" t="s">
        <v>37</v>
      </c>
      <c r="BL51" s="4" t="s">
        <v>187</v>
      </c>
    </row>
    <row r="52" spans="2:64" s="1" customFormat="1" ht="16.5" customHeight="1" x14ac:dyDescent="0.3">
      <c r="B52" s="45"/>
      <c r="C52" s="46" t="s">
        <v>188</v>
      </c>
      <c r="D52" s="46" t="s">
        <v>32</v>
      </c>
      <c r="E52" s="47" t="s">
        <v>189</v>
      </c>
      <c r="F52" s="48" t="s">
        <v>190</v>
      </c>
      <c r="G52" s="49" t="s">
        <v>35</v>
      </c>
      <c r="H52" s="50">
        <v>1</v>
      </c>
      <c r="I52" s="51"/>
      <c r="J52" s="52">
        <f t="shared" si="2"/>
        <v>0</v>
      </c>
      <c r="K52" s="6"/>
      <c r="L52" s="53" t="s">
        <v>0</v>
      </c>
      <c r="M52" s="54" t="s">
        <v>5</v>
      </c>
      <c r="N52" s="7"/>
      <c r="O52" s="55">
        <f>N52*H52</f>
        <v>0</v>
      </c>
      <c r="P52" s="55">
        <v>2.2749999999999999E-2</v>
      </c>
      <c r="Q52" s="55">
        <f>P52*H52</f>
        <v>2.2749999999999999E-2</v>
      </c>
      <c r="R52" s="55">
        <v>0</v>
      </c>
      <c r="S52" s="56">
        <f>R52*H52</f>
        <v>0</v>
      </c>
      <c r="AQ52" s="4" t="s">
        <v>37</v>
      </c>
      <c r="AS52" s="4" t="s">
        <v>32</v>
      </c>
      <c r="AT52" s="4" t="s">
        <v>12</v>
      </c>
      <c r="AX52" s="4" t="s">
        <v>31</v>
      </c>
      <c r="BD52" s="57">
        <f>IF(M52="základní",J52,0)</f>
        <v>0</v>
      </c>
      <c r="BE52" s="57">
        <f>IF(M52="snížená",J52,0)</f>
        <v>0</v>
      </c>
      <c r="BF52" s="57">
        <f>IF(M52="zákl. přenesená",J52,0)</f>
        <v>0</v>
      </c>
      <c r="BG52" s="57">
        <f>IF(M52="sníž. přenesená",J52,0)</f>
        <v>0</v>
      </c>
      <c r="BH52" s="57">
        <f>IF(M52="nulová",J52,0)</f>
        <v>0</v>
      </c>
      <c r="BI52" s="4" t="s">
        <v>11</v>
      </c>
      <c r="BJ52" s="57">
        <f>ROUND(I52*H52,2)</f>
        <v>0</v>
      </c>
      <c r="BK52" s="4" t="s">
        <v>37</v>
      </c>
      <c r="BL52" s="4" t="s">
        <v>191</v>
      </c>
    </row>
    <row r="53" spans="2:64" s="1" customFormat="1" ht="25.5" customHeight="1" x14ac:dyDescent="0.3">
      <c r="B53" s="45"/>
      <c r="C53" s="46" t="s">
        <v>192</v>
      </c>
      <c r="D53" s="46" t="s">
        <v>32</v>
      </c>
      <c r="E53" s="47" t="s">
        <v>193</v>
      </c>
      <c r="F53" s="48" t="s">
        <v>194</v>
      </c>
      <c r="G53" s="49" t="s">
        <v>35</v>
      </c>
      <c r="H53" s="50">
        <v>1</v>
      </c>
      <c r="I53" s="51"/>
      <c r="J53" s="52">
        <f t="shared" si="2"/>
        <v>0</v>
      </c>
      <c r="K53" s="6"/>
      <c r="L53" s="53" t="s">
        <v>0</v>
      </c>
      <c r="M53" s="54" t="s">
        <v>5</v>
      </c>
      <c r="N53" s="7"/>
      <c r="O53" s="55">
        <f>N53*H53</f>
        <v>0</v>
      </c>
      <c r="P53" s="55">
        <v>2.2749999999999999E-2</v>
      </c>
      <c r="Q53" s="55">
        <f>P53*H53</f>
        <v>2.2749999999999999E-2</v>
      </c>
      <c r="R53" s="55">
        <v>0</v>
      </c>
      <c r="S53" s="56">
        <f>R53*H53</f>
        <v>0</v>
      </c>
      <c r="AQ53" s="4" t="s">
        <v>37</v>
      </c>
      <c r="AS53" s="4" t="s">
        <v>32</v>
      </c>
      <c r="AT53" s="4" t="s">
        <v>12</v>
      </c>
      <c r="AX53" s="4" t="s">
        <v>31</v>
      </c>
      <c r="BD53" s="57">
        <f>IF(M53="základní",J53,0)</f>
        <v>0</v>
      </c>
      <c r="BE53" s="57">
        <f>IF(M53="snížená",J53,0)</f>
        <v>0</v>
      </c>
      <c r="BF53" s="57">
        <f>IF(M53="zákl. přenesená",J53,0)</f>
        <v>0</v>
      </c>
      <c r="BG53" s="57">
        <f>IF(M53="sníž. přenesená",J53,0)</f>
        <v>0</v>
      </c>
      <c r="BH53" s="57">
        <f>IF(M53="nulová",J53,0)</f>
        <v>0</v>
      </c>
      <c r="BI53" s="4" t="s">
        <v>11</v>
      </c>
      <c r="BJ53" s="57">
        <f>ROUND(I53*H53,2)</f>
        <v>0</v>
      </c>
      <c r="BK53" s="4" t="s">
        <v>37</v>
      </c>
      <c r="BL53" s="4" t="s">
        <v>195</v>
      </c>
    </row>
    <row r="54" spans="2:64" s="1" customFormat="1" ht="25.5" customHeight="1" x14ac:dyDescent="0.3">
      <c r="B54" s="45"/>
      <c r="C54" s="46" t="s">
        <v>196</v>
      </c>
      <c r="D54" s="46" t="s">
        <v>32</v>
      </c>
      <c r="E54" s="47" t="s">
        <v>197</v>
      </c>
      <c r="F54" s="48" t="s">
        <v>198</v>
      </c>
      <c r="G54" s="49" t="s">
        <v>35</v>
      </c>
      <c r="H54" s="50">
        <v>1</v>
      </c>
      <c r="I54" s="51"/>
      <c r="J54" s="52">
        <f t="shared" si="2"/>
        <v>0</v>
      </c>
      <c r="K54" s="6"/>
      <c r="L54" s="53" t="s">
        <v>0</v>
      </c>
      <c r="M54" s="54" t="s">
        <v>5</v>
      </c>
      <c r="N54" s="7"/>
      <c r="O54" s="55">
        <f>N54*H54</f>
        <v>0</v>
      </c>
      <c r="P54" s="55">
        <v>1.7260000000000001E-2</v>
      </c>
      <c r="Q54" s="55">
        <f>P54*H54</f>
        <v>1.7260000000000001E-2</v>
      </c>
      <c r="R54" s="55">
        <v>0</v>
      </c>
      <c r="S54" s="56">
        <f>R54*H54</f>
        <v>0</v>
      </c>
      <c r="AQ54" s="4" t="s">
        <v>37</v>
      </c>
      <c r="AS54" s="4" t="s">
        <v>32</v>
      </c>
      <c r="AT54" s="4" t="s">
        <v>12</v>
      </c>
      <c r="AX54" s="4" t="s">
        <v>31</v>
      </c>
      <c r="BD54" s="57">
        <f>IF(M54="základní",J54,0)</f>
        <v>0</v>
      </c>
      <c r="BE54" s="57">
        <f>IF(M54="snížená",J54,0)</f>
        <v>0</v>
      </c>
      <c r="BF54" s="57">
        <f>IF(M54="zákl. přenesená",J54,0)</f>
        <v>0</v>
      </c>
      <c r="BG54" s="57">
        <f>IF(M54="sníž. přenesená",J54,0)</f>
        <v>0</v>
      </c>
      <c r="BH54" s="57">
        <f>IF(M54="nulová",J54,0)</f>
        <v>0</v>
      </c>
      <c r="BI54" s="4" t="s">
        <v>11</v>
      </c>
      <c r="BJ54" s="57">
        <f>ROUND(I54*H54,2)</f>
        <v>0</v>
      </c>
      <c r="BK54" s="4" t="s">
        <v>37</v>
      </c>
      <c r="BL54" s="4" t="s">
        <v>199</v>
      </c>
    </row>
    <row r="55" spans="2:64" s="1" customFormat="1" ht="25.5" customHeight="1" x14ac:dyDescent="0.3">
      <c r="B55" s="45"/>
      <c r="C55" s="46" t="s">
        <v>200</v>
      </c>
      <c r="D55" s="46" t="s">
        <v>32</v>
      </c>
      <c r="E55" s="47" t="s">
        <v>201</v>
      </c>
      <c r="F55" s="48" t="s">
        <v>202</v>
      </c>
      <c r="G55" s="49" t="s">
        <v>35</v>
      </c>
      <c r="H55" s="50">
        <v>1</v>
      </c>
      <c r="I55" s="51"/>
      <c r="J55" s="52">
        <f t="shared" si="2"/>
        <v>0</v>
      </c>
      <c r="K55" s="6"/>
      <c r="L55" s="53" t="s">
        <v>0</v>
      </c>
      <c r="M55" s="54" t="s">
        <v>5</v>
      </c>
      <c r="N55" s="7"/>
      <c r="O55" s="55">
        <f>N55*H55</f>
        <v>0</v>
      </c>
      <c r="P55" s="55">
        <v>1.7260000000000001E-2</v>
      </c>
      <c r="Q55" s="55">
        <f>P55*H55</f>
        <v>1.7260000000000001E-2</v>
      </c>
      <c r="R55" s="55">
        <v>0</v>
      </c>
      <c r="S55" s="56">
        <f>R55*H55</f>
        <v>0</v>
      </c>
      <c r="AQ55" s="4" t="s">
        <v>37</v>
      </c>
      <c r="AS55" s="4" t="s">
        <v>32</v>
      </c>
      <c r="AT55" s="4" t="s">
        <v>12</v>
      </c>
      <c r="AX55" s="4" t="s">
        <v>31</v>
      </c>
      <c r="BD55" s="57">
        <f>IF(M55="základní",J55,0)</f>
        <v>0</v>
      </c>
      <c r="BE55" s="57">
        <f>IF(M55="snížená",J55,0)</f>
        <v>0</v>
      </c>
      <c r="BF55" s="57">
        <f>IF(M55="zákl. přenesená",J55,0)</f>
        <v>0</v>
      </c>
      <c r="BG55" s="57">
        <f>IF(M55="sníž. přenesená",J55,0)</f>
        <v>0</v>
      </c>
      <c r="BH55" s="57">
        <f>IF(M55="nulová",J55,0)</f>
        <v>0</v>
      </c>
      <c r="BI55" s="4" t="s">
        <v>11</v>
      </c>
      <c r="BJ55" s="57">
        <f>ROUND(I55*H55,2)</f>
        <v>0</v>
      </c>
      <c r="BK55" s="4" t="s">
        <v>37</v>
      </c>
      <c r="BL55" s="4" t="s">
        <v>203</v>
      </c>
    </row>
    <row r="56" spans="2:64" s="1" customFormat="1" ht="16.5" customHeight="1" x14ac:dyDescent="0.3">
      <c r="B56" s="45"/>
      <c r="C56" s="46" t="s">
        <v>204</v>
      </c>
      <c r="D56" s="46" t="s">
        <v>32</v>
      </c>
      <c r="E56" s="47" t="s">
        <v>205</v>
      </c>
      <c r="F56" s="48" t="s">
        <v>206</v>
      </c>
      <c r="G56" s="49" t="s">
        <v>35</v>
      </c>
      <c r="H56" s="50">
        <v>2</v>
      </c>
      <c r="I56" s="51"/>
      <c r="J56" s="52">
        <f t="shared" si="2"/>
        <v>0</v>
      </c>
      <c r="K56" s="6"/>
      <c r="L56" s="53" t="s">
        <v>0</v>
      </c>
      <c r="M56" s="54" t="s">
        <v>5</v>
      </c>
      <c r="N56" s="7"/>
      <c r="O56" s="55">
        <f>N56*H56</f>
        <v>0</v>
      </c>
      <c r="P56" s="55">
        <v>1.8E-3</v>
      </c>
      <c r="Q56" s="55">
        <f>P56*H56</f>
        <v>3.5999999999999999E-3</v>
      </c>
      <c r="R56" s="55">
        <v>0</v>
      </c>
      <c r="S56" s="56">
        <f>R56*H56</f>
        <v>0</v>
      </c>
      <c r="AQ56" s="4" t="s">
        <v>37</v>
      </c>
      <c r="AS56" s="4" t="s">
        <v>32</v>
      </c>
      <c r="AT56" s="4" t="s">
        <v>12</v>
      </c>
      <c r="AX56" s="4" t="s">
        <v>31</v>
      </c>
      <c r="BD56" s="57">
        <f>IF(M56="základní",J56,0)</f>
        <v>0</v>
      </c>
      <c r="BE56" s="57">
        <f>IF(M56="snížená",J56,0)</f>
        <v>0</v>
      </c>
      <c r="BF56" s="57">
        <f>IF(M56="zákl. přenesená",J56,0)</f>
        <v>0</v>
      </c>
      <c r="BG56" s="57">
        <f>IF(M56="sníž. přenesená",J56,0)</f>
        <v>0</v>
      </c>
      <c r="BH56" s="57">
        <f>IF(M56="nulová",J56,0)</f>
        <v>0</v>
      </c>
      <c r="BI56" s="4" t="s">
        <v>11</v>
      </c>
      <c r="BJ56" s="57">
        <f>ROUND(I56*H56,2)</f>
        <v>0</v>
      </c>
      <c r="BK56" s="4" t="s">
        <v>37</v>
      </c>
      <c r="BL56" s="4" t="s">
        <v>207</v>
      </c>
    </row>
    <row r="57" spans="2:64" s="1" customFormat="1" ht="16.5" customHeight="1" x14ac:dyDescent="0.3">
      <c r="B57" s="45"/>
      <c r="C57" s="46" t="s">
        <v>208</v>
      </c>
      <c r="D57" s="46" t="s">
        <v>32</v>
      </c>
      <c r="E57" s="47" t="s">
        <v>209</v>
      </c>
      <c r="F57" s="48" t="s">
        <v>210</v>
      </c>
      <c r="G57" s="49" t="s">
        <v>35</v>
      </c>
      <c r="H57" s="50">
        <v>2</v>
      </c>
      <c r="I57" s="51"/>
      <c r="J57" s="52">
        <f t="shared" si="2"/>
        <v>0</v>
      </c>
      <c r="K57" s="6"/>
      <c r="L57" s="53" t="s">
        <v>0</v>
      </c>
      <c r="M57" s="54" t="s">
        <v>5</v>
      </c>
      <c r="N57" s="7"/>
      <c r="O57" s="55">
        <f>N57*H57</f>
        <v>0</v>
      </c>
      <c r="P57" s="55">
        <v>4.0000000000000003E-5</v>
      </c>
      <c r="Q57" s="55">
        <f>P57*H57</f>
        <v>8.0000000000000007E-5</v>
      </c>
      <c r="R57" s="55">
        <v>0</v>
      </c>
      <c r="S57" s="56">
        <f>R57*H57</f>
        <v>0</v>
      </c>
      <c r="AQ57" s="4" t="s">
        <v>37</v>
      </c>
      <c r="AS57" s="4" t="s">
        <v>32</v>
      </c>
      <c r="AT57" s="4" t="s">
        <v>12</v>
      </c>
      <c r="AX57" s="4" t="s">
        <v>31</v>
      </c>
      <c r="BD57" s="57">
        <f>IF(M57="základní",J57,0)</f>
        <v>0</v>
      </c>
      <c r="BE57" s="57">
        <f>IF(M57="snížená",J57,0)</f>
        <v>0</v>
      </c>
      <c r="BF57" s="57">
        <f>IF(M57="zákl. přenesená",J57,0)</f>
        <v>0</v>
      </c>
      <c r="BG57" s="57">
        <f>IF(M57="sníž. přenesená",J57,0)</f>
        <v>0</v>
      </c>
      <c r="BH57" s="57">
        <f>IF(M57="nulová",J57,0)</f>
        <v>0</v>
      </c>
      <c r="BI57" s="4" t="s">
        <v>11</v>
      </c>
      <c r="BJ57" s="57">
        <f>ROUND(I57*H57,2)</f>
        <v>0</v>
      </c>
      <c r="BK57" s="4" t="s">
        <v>37</v>
      </c>
      <c r="BL57" s="4" t="s">
        <v>211</v>
      </c>
    </row>
    <row r="58" spans="2:64" s="1" customFormat="1" ht="16.5" customHeight="1" x14ac:dyDescent="0.3">
      <c r="B58" s="45"/>
      <c r="C58" s="46" t="s">
        <v>212</v>
      </c>
      <c r="D58" s="46" t="s">
        <v>32</v>
      </c>
      <c r="E58" s="47" t="s">
        <v>213</v>
      </c>
      <c r="F58" s="48" t="s">
        <v>214</v>
      </c>
      <c r="G58" s="49" t="s">
        <v>35</v>
      </c>
      <c r="H58" s="50">
        <v>2</v>
      </c>
      <c r="I58" s="51"/>
      <c r="J58" s="52">
        <f t="shared" si="2"/>
        <v>0</v>
      </c>
      <c r="K58" s="6"/>
      <c r="L58" s="53" t="s">
        <v>0</v>
      </c>
      <c r="M58" s="54" t="s">
        <v>5</v>
      </c>
      <c r="N58" s="7"/>
      <c r="O58" s="55">
        <f>N58*H58</f>
        <v>0</v>
      </c>
      <c r="P58" s="55">
        <v>1.3999999999999999E-4</v>
      </c>
      <c r="Q58" s="55">
        <f>P58*H58</f>
        <v>2.7999999999999998E-4</v>
      </c>
      <c r="R58" s="55">
        <v>0</v>
      </c>
      <c r="S58" s="56">
        <f>R58*H58</f>
        <v>0</v>
      </c>
      <c r="AQ58" s="4" t="s">
        <v>37</v>
      </c>
      <c r="AS58" s="4" t="s">
        <v>32</v>
      </c>
      <c r="AT58" s="4" t="s">
        <v>12</v>
      </c>
      <c r="AX58" s="4" t="s">
        <v>31</v>
      </c>
      <c r="BD58" s="57">
        <f>IF(M58="základní",J58,0)</f>
        <v>0</v>
      </c>
      <c r="BE58" s="57">
        <f>IF(M58="snížená",J58,0)</f>
        <v>0</v>
      </c>
      <c r="BF58" s="57">
        <f>IF(M58="zákl. přenesená",J58,0)</f>
        <v>0</v>
      </c>
      <c r="BG58" s="57">
        <f>IF(M58="sníž. přenesená",J58,0)</f>
        <v>0</v>
      </c>
      <c r="BH58" s="57">
        <f>IF(M58="nulová",J58,0)</f>
        <v>0</v>
      </c>
      <c r="BI58" s="4" t="s">
        <v>11</v>
      </c>
      <c r="BJ58" s="57">
        <f>ROUND(I58*H58,2)</f>
        <v>0</v>
      </c>
      <c r="BK58" s="4" t="s">
        <v>37</v>
      </c>
      <c r="BL58" s="4" t="s">
        <v>215</v>
      </c>
    </row>
    <row r="59" spans="2:64" s="1" customFormat="1" ht="16.5" customHeight="1" x14ac:dyDescent="0.3">
      <c r="B59" s="45"/>
      <c r="C59" s="46" t="s">
        <v>216</v>
      </c>
      <c r="D59" s="46" t="s">
        <v>32</v>
      </c>
      <c r="E59" s="47" t="s">
        <v>217</v>
      </c>
      <c r="F59" s="48" t="s">
        <v>218</v>
      </c>
      <c r="G59" s="49" t="s">
        <v>35</v>
      </c>
      <c r="H59" s="50">
        <v>2</v>
      </c>
      <c r="I59" s="51"/>
      <c r="J59" s="52">
        <f t="shared" si="2"/>
        <v>0</v>
      </c>
      <c r="K59" s="6"/>
      <c r="L59" s="53" t="s">
        <v>0</v>
      </c>
      <c r="M59" s="54" t="s">
        <v>5</v>
      </c>
      <c r="N59" s="7"/>
      <c r="O59" s="55">
        <f>N59*H59</f>
        <v>0</v>
      </c>
      <c r="P59" s="55">
        <v>1.8600000000000001E-3</v>
      </c>
      <c r="Q59" s="55">
        <f>P59*H59</f>
        <v>3.7200000000000002E-3</v>
      </c>
      <c r="R59" s="55">
        <v>0</v>
      </c>
      <c r="S59" s="56">
        <f>R59*H59</f>
        <v>0</v>
      </c>
      <c r="AQ59" s="4" t="s">
        <v>37</v>
      </c>
      <c r="AS59" s="4" t="s">
        <v>32</v>
      </c>
      <c r="AT59" s="4" t="s">
        <v>12</v>
      </c>
      <c r="AX59" s="4" t="s">
        <v>31</v>
      </c>
      <c r="BD59" s="57">
        <f>IF(M59="základní",J59,0)</f>
        <v>0</v>
      </c>
      <c r="BE59" s="57">
        <f>IF(M59="snížená",J59,0)</f>
        <v>0</v>
      </c>
      <c r="BF59" s="57">
        <f>IF(M59="zákl. přenesená",J59,0)</f>
        <v>0</v>
      </c>
      <c r="BG59" s="57">
        <f>IF(M59="sníž. přenesená",J59,0)</f>
        <v>0</v>
      </c>
      <c r="BH59" s="57">
        <f>IF(M59="nulová",J59,0)</f>
        <v>0</v>
      </c>
      <c r="BI59" s="4" t="s">
        <v>11</v>
      </c>
      <c r="BJ59" s="57">
        <f>ROUND(I59*H59,2)</f>
        <v>0</v>
      </c>
      <c r="BK59" s="4" t="s">
        <v>37</v>
      </c>
      <c r="BL59" s="4" t="s">
        <v>219</v>
      </c>
    </row>
    <row r="60" spans="2:64" s="1" customFormat="1" ht="16.5" customHeight="1" x14ac:dyDescent="0.3">
      <c r="B60" s="45"/>
      <c r="C60" s="46" t="s">
        <v>220</v>
      </c>
      <c r="D60" s="46" t="s">
        <v>32</v>
      </c>
      <c r="E60" s="47" t="s">
        <v>221</v>
      </c>
      <c r="F60" s="48" t="s">
        <v>222</v>
      </c>
      <c r="G60" s="49" t="s">
        <v>223</v>
      </c>
      <c r="H60" s="50">
        <v>1</v>
      </c>
      <c r="I60" s="51"/>
      <c r="J60" s="52">
        <f t="shared" si="2"/>
        <v>0</v>
      </c>
      <c r="K60" s="6"/>
      <c r="L60" s="53" t="s">
        <v>0</v>
      </c>
      <c r="M60" s="54" t="s">
        <v>5</v>
      </c>
      <c r="N60" s="7"/>
      <c r="O60" s="55">
        <f>N60*H60</f>
        <v>0</v>
      </c>
      <c r="P60" s="55">
        <v>2.061E-2</v>
      </c>
      <c r="Q60" s="55">
        <f>P60*H60</f>
        <v>2.061E-2</v>
      </c>
      <c r="R60" s="55">
        <v>0</v>
      </c>
      <c r="S60" s="56">
        <f>R60*H60</f>
        <v>0</v>
      </c>
      <c r="AQ60" s="4" t="s">
        <v>37</v>
      </c>
      <c r="AS60" s="4" t="s">
        <v>32</v>
      </c>
      <c r="AT60" s="4" t="s">
        <v>12</v>
      </c>
      <c r="AX60" s="4" t="s">
        <v>31</v>
      </c>
      <c r="BD60" s="57">
        <f>IF(M60="základní",J60,0)</f>
        <v>0</v>
      </c>
      <c r="BE60" s="57">
        <f>IF(M60="snížená",J60,0)</f>
        <v>0</v>
      </c>
      <c r="BF60" s="57">
        <f>IF(M60="zákl. přenesená",J60,0)</f>
        <v>0</v>
      </c>
      <c r="BG60" s="57">
        <f>IF(M60="sníž. přenesená",J60,0)</f>
        <v>0</v>
      </c>
      <c r="BH60" s="57">
        <f>IF(M60="nulová",J60,0)</f>
        <v>0</v>
      </c>
      <c r="BI60" s="4" t="s">
        <v>11</v>
      </c>
      <c r="BJ60" s="57">
        <f>ROUND(I60*H60,2)</f>
        <v>0</v>
      </c>
      <c r="BK60" s="4" t="s">
        <v>37</v>
      </c>
      <c r="BL60" s="4" t="s">
        <v>224</v>
      </c>
    </row>
    <row r="61" spans="2:64" s="1" customFormat="1" ht="16.5" customHeight="1" x14ac:dyDescent="0.3">
      <c r="B61" s="45"/>
      <c r="C61" s="46" t="s">
        <v>225</v>
      </c>
      <c r="D61" s="46" t="s">
        <v>32</v>
      </c>
      <c r="E61" s="47" t="s">
        <v>226</v>
      </c>
      <c r="F61" s="48" t="s">
        <v>227</v>
      </c>
      <c r="G61" s="49" t="s">
        <v>35</v>
      </c>
      <c r="H61" s="50">
        <v>1</v>
      </c>
      <c r="I61" s="51"/>
      <c r="J61" s="52">
        <f t="shared" si="2"/>
        <v>0</v>
      </c>
      <c r="K61" s="6"/>
      <c r="L61" s="53" t="s">
        <v>0</v>
      </c>
      <c r="M61" s="54" t="s">
        <v>5</v>
      </c>
      <c r="N61" s="7"/>
      <c r="O61" s="55">
        <f>N61*H61</f>
        <v>0</v>
      </c>
      <c r="P61" s="55">
        <v>1.8E-3</v>
      </c>
      <c r="Q61" s="55">
        <f>P61*H61</f>
        <v>1.8E-3</v>
      </c>
      <c r="R61" s="55">
        <v>0</v>
      </c>
      <c r="S61" s="56">
        <f>R61*H61</f>
        <v>0</v>
      </c>
      <c r="AQ61" s="4" t="s">
        <v>37</v>
      </c>
      <c r="AS61" s="4" t="s">
        <v>32</v>
      </c>
      <c r="AT61" s="4" t="s">
        <v>12</v>
      </c>
      <c r="AX61" s="4" t="s">
        <v>31</v>
      </c>
      <c r="BD61" s="57">
        <f>IF(M61="základní",J61,0)</f>
        <v>0</v>
      </c>
      <c r="BE61" s="57">
        <f>IF(M61="snížená",J61,0)</f>
        <v>0</v>
      </c>
      <c r="BF61" s="57">
        <f>IF(M61="zákl. přenesená",J61,0)</f>
        <v>0</v>
      </c>
      <c r="BG61" s="57">
        <f>IF(M61="sníž. přenesená",J61,0)</f>
        <v>0</v>
      </c>
      <c r="BH61" s="57">
        <f>IF(M61="nulová",J61,0)</f>
        <v>0</v>
      </c>
      <c r="BI61" s="4" t="s">
        <v>11</v>
      </c>
      <c r="BJ61" s="57">
        <f>ROUND(I61*H61,2)</f>
        <v>0</v>
      </c>
      <c r="BK61" s="4" t="s">
        <v>37</v>
      </c>
      <c r="BL61" s="4" t="s">
        <v>228</v>
      </c>
    </row>
    <row r="62" spans="2:64" s="1" customFormat="1" ht="16.5" customHeight="1" x14ac:dyDescent="0.3">
      <c r="B62" s="45"/>
      <c r="C62" s="46" t="s">
        <v>229</v>
      </c>
      <c r="D62" s="46" t="s">
        <v>32</v>
      </c>
      <c r="E62" s="47" t="s">
        <v>230</v>
      </c>
      <c r="F62" s="48" t="s">
        <v>231</v>
      </c>
      <c r="G62" s="49" t="s">
        <v>223</v>
      </c>
      <c r="H62" s="50">
        <v>1</v>
      </c>
      <c r="I62" s="51"/>
      <c r="J62" s="52">
        <f t="shared" si="2"/>
        <v>0</v>
      </c>
      <c r="K62" s="6"/>
      <c r="L62" s="53" t="s">
        <v>0</v>
      </c>
      <c r="M62" s="54" t="s">
        <v>5</v>
      </c>
      <c r="N62" s="7"/>
      <c r="O62" s="55">
        <f>N62*H62</f>
        <v>0</v>
      </c>
      <c r="P62" s="55">
        <v>4.4000000000000002E-4</v>
      </c>
      <c r="Q62" s="55">
        <f>P62*H62</f>
        <v>4.4000000000000002E-4</v>
      </c>
      <c r="R62" s="55">
        <v>0</v>
      </c>
      <c r="S62" s="56">
        <f>R62*H62</f>
        <v>0</v>
      </c>
      <c r="AQ62" s="4" t="s">
        <v>37</v>
      </c>
      <c r="AS62" s="4" t="s">
        <v>32</v>
      </c>
      <c r="AT62" s="4" t="s">
        <v>12</v>
      </c>
      <c r="AX62" s="4" t="s">
        <v>31</v>
      </c>
      <c r="BD62" s="57">
        <f>IF(M62="základní",J62,0)</f>
        <v>0</v>
      </c>
      <c r="BE62" s="57">
        <f>IF(M62="snížená",J62,0)</f>
        <v>0</v>
      </c>
      <c r="BF62" s="57">
        <f>IF(M62="zákl. přenesená",J62,0)</f>
        <v>0</v>
      </c>
      <c r="BG62" s="57">
        <f>IF(M62="sníž. přenesená",J62,0)</f>
        <v>0</v>
      </c>
      <c r="BH62" s="57">
        <f>IF(M62="nulová",J62,0)</f>
        <v>0</v>
      </c>
      <c r="BI62" s="4" t="s">
        <v>11</v>
      </c>
      <c r="BJ62" s="57">
        <f>ROUND(I62*H62,2)</f>
        <v>0</v>
      </c>
      <c r="BK62" s="4" t="s">
        <v>37</v>
      </c>
      <c r="BL62" s="4" t="s">
        <v>232</v>
      </c>
    </row>
    <row r="63" spans="2:64" s="1" customFormat="1" ht="16.5" customHeight="1" x14ac:dyDescent="0.3">
      <c r="B63" s="45"/>
      <c r="C63" s="46" t="s">
        <v>233</v>
      </c>
      <c r="D63" s="46" t="s">
        <v>32</v>
      </c>
      <c r="E63" s="47" t="s">
        <v>234</v>
      </c>
      <c r="F63" s="48" t="s">
        <v>235</v>
      </c>
      <c r="G63" s="49" t="s">
        <v>35</v>
      </c>
      <c r="H63" s="50">
        <v>1</v>
      </c>
      <c r="I63" s="51"/>
      <c r="J63" s="52">
        <f t="shared" si="2"/>
        <v>0</v>
      </c>
      <c r="K63" s="6"/>
      <c r="L63" s="53" t="s">
        <v>0</v>
      </c>
      <c r="M63" s="54" t="s">
        <v>5</v>
      </c>
      <c r="N63" s="7"/>
      <c r="O63" s="55">
        <f>N63*H63</f>
        <v>0</v>
      </c>
      <c r="P63" s="55">
        <v>4.0000000000000003E-5</v>
      </c>
      <c r="Q63" s="55">
        <f>P63*H63</f>
        <v>4.0000000000000003E-5</v>
      </c>
      <c r="R63" s="55">
        <v>0</v>
      </c>
      <c r="S63" s="56">
        <f>R63*H63</f>
        <v>0</v>
      </c>
      <c r="AQ63" s="4" t="s">
        <v>37</v>
      </c>
      <c r="AS63" s="4" t="s">
        <v>32</v>
      </c>
      <c r="AT63" s="4" t="s">
        <v>12</v>
      </c>
      <c r="AX63" s="4" t="s">
        <v>31</v>
      </c>
      <c r="BD63" s="57">
        <f>IF(M63="základní",J63,0)</f>
        <v>0</v>
      </c>
      <c r="BE63" s="57">
        <f>IF(M63="snížená",J63,0)</f>
        <v>0</v>
      </c>
      <c r="BF63" s="57">
        <f>IF(M63="zákl. přenesená",J63,0)</f>
        <v>0</v>
      </c>
      <c r="BG63" s="57">
        <f>IF(M63="sníž. přenesená",J63,0)</f>
        <v>0</v>
      </c>
      <c r="BH63" s="57">
        <f>IF(M63="nulová",J63,0)</f>
        <v>0</v>
      </c>
      <c r="BI63" s="4" t="s">
        <v>11</v>
      </c>
      <c r="BJ63" s="57">
        <f>ROUND(I63*H63,2)</f>
        <v>0</v>
      </c>
      <c r="BK63" s="4" t="s">
        <v>37</v>
      </c>
      <c r="BL63" s="4" t="s">
        <v>236</v>
      </c>
    </row>
    <row r="64" spans="2:64" s="1" customFormat="1" ht="16.5" customHeight="1" x14ac:dyDescent="0.3">
      <c r="B64" s="45"/>
      <c r="C64" s="46" t="s">
        <v>237</v>
      </c>
      <c r="D64" s="46" t="s">
        <v>32</v>
      </c>
      <c r="E64" s="47" t="s">
        <v>238</v>
      </c>
      <c r="F64" s="48" t="s">
        <v>239</v>
      </c>
      <c r="G64" s="49" t="s">
        <v>35</v>
      </c>
      <c r="H64" s="50">
        <v>1</v>
      </c>
      <c r="I64" s="51"/>
      <c r="J64" s="52">
        <f t="shared" si="2"/>
        <v>0</v>
      </c>
      <c r="K64" s="6"/>
      <c r="L64" s="53" t="s">
        <v>0</v>
      </c>
      <c r="M64" s="54" t="s">
        <v>5</v>
      </c>
      <c r="N64" s="7"/>
      <c r="O64" s="55">
        <f>N64*H64</f>
        <v>0</v>
      </c>
      <c r="P64" s="55">
        <v>3.0880000000000001E-2</v>
      </c>
      <c r="Q64" s="55">
        <f>P64*H64</f>
        <v>3.0880000000000001E-2</v>
      </c>
      <c r="R64" s="55">
        <v>0</v>
      </c>
      <c r="S64" s="56">
        <f>R64*H64</f>
        <v>0</v>
      </c>
      <c r="AQ64" s="4" t="s">
        <v>37</v>
      </c>
      <c r="AS64" s="4" t="s">
        <v>32</v>
      </c>
      <c r="AT64" s="4" t="s">
        <v>12</v>
      </c>
      <c r="AX64" s="4" t="s">
        <v>31</v>
      </c>
      <c r="BD64" s="57">
        <f>IF(M64="základní",J64,0)</f>
        <v>0</v>
      </c>
      <c r="BE64" s="57">
        <f>IF(M64="snížená",J64,0)</f>
        <v>0</v>
      </c>
      <c r="BF64" s="57">
        <f>IF(M64="zákl. přenesená",J64,0)</f>
        <v>0</v>
      </c>
      <c r="BG64" s="57">
        <f>IF(M64="sníž. přenesená",J64,0)</f>
        <v>0</v>
      </c>
      <c r="BH64" s="57">
        <f>IF(M64="nulová",J64,0)</f>
        <v>0</v>
      </c>
      <c r="BI64" s="4" t="s">
        <v>11</v>
      </c>
      <c r="BJ64" s="57">
        <f>ROUND(I64*H64,2)</f>
        <v>0</v>
      </c>
      <c r="BK64" s="4" t="s">
        <v>37</v>
      </c>
      <c r="BL64" s="4" t="s">
        <v>240</v>
      </c>
    </row>
    <row r="65" spans="2:64" s="1" customFormat="1" ht="16.5" customHeight="1" x14ac:dyDescent="0.3">
      <c r="B65" s="45"/>
      <c r="C65" s="46" t="s">
        <v>241</v>
      </c>
      <c r="D65" s="46" t="s">
        <v>32</v>
      </c>
      <c r="E65" s="47" t="s">
        <v>242</v>
      </c>
      <c r="F65" s="48" t="s">
        <v>243</v>
      </c>
      <c r="G65" s="49" t="s">
        <v>35</v>
      </c>
      <c r="H65" s="50">
        <v>1</v>
      </c>
      <c r="I65" s="51"/>
      <c r="J65" s="52">
        <f t="shared" si="2"/>
        <v>0</v>
      </c>
      <c r="K65" s="6"/>
      <c r="L65" s="53" t="s">
        <v>0</v>
      </c>
      <c r="M65" s="54" t="s">
        <v>5</v>
      </c>
      <c r="N65" s="7"/>
      <c r="O65" s="55">
        <f>N65*H65</f>
        <v>0</v>
      </c>
      <c r="P65" s="55">
        <v>3.0880000000000001E-2</v>
      </c>
      <c r="Q65" s="55">
        <f>P65*H65</f>
        <v>3.0880000000000001E-2</v>
      </c>
      <c r="R65" s="55">
        <v>0</v>
      </c>
      <c r="S65" s="56">
        <f>R65*H65</f>
        <v>0</v>
      </c>
      <c r="AQ65" s="4" t="s">
        <v>37</v>
      </c>
      <c r="AS65" s="4" t="s">
        <v>32</v>
      </c>
      <c r="AT65" s="4" t="s">
        <v>12</v>
      </c>
      <c r="AX65" s="4" t="s">
        <v>31</v>
      </c>
      <c r="BD65" s="57">
        <f>IF(M65="základní",J65,0)</f>
        <v>0</v>
      </c>
      <c r="BE65" s="57">
        <f>IF(M65="snížená",J65,0)</f>
        <v>0</v>
      </c>
      <c r="BF65" s="57">
        <f>IF(M65="zákl. přenesená",J65,0)</f>
        <v>0</v>
      </c>
      <c r="BG65" s="57">
        <f>IF(M65="sníž. přenesená",J65,0)</f>
        <v>0</v>
      </c>
      <c r="BH65" s="57">
        <f>IF(M65="nulová",J65,0)</f>
        <v>0</v>
      </c>
      <c r="BI65" s="4" t="s">
        <v>11</v>
      </c>
      <c r="BJ65" s="57">
        <f>ROUND(I65*H65,2)</f>
        <v>0</v>
      </c>
      <c r="BK65" s="4" t="s">
        <v>37</v>
      </c>
      <c r="BL65" s="4" t="s">
        <v>244</v>
      </c>
    </row>
    <row r="66" spans="2:64" s="1" customFormat="1" ht="16.5" customHeight="1" x14ac:dyDescent="0.3">
      <c r="B66" s="45"/>
      <c r="C66" s="46" t="s">
        <v>245</v>
      </c>
      <c r="D66" s="46" t="s">
        <v>32</v>
      </c>
      <c r="E66" s="47" t="s">
        <v>246</v>
      </c>
      <c r="F66" s="48" t="s">
        <v>247</v>
      </c>
      <c r="G66" s="49" t="s">
        <v>35</v>
      </c>
      <c r="H66" s="50">
        <v>1</v>
      </c>
      <c r="I66" s="51"/>
      <c r="J66" s="52">
        <f t="shared" si="2"/>
        <v>0</v>
      </c>
      <c r="K66" s="6"/>
      <c r="L66" s="53" t="s">
        <v>0</v>
      </c>
      <c r="M66" s="54" t="s">
        <v>5</v>
      </c>
      <c r="N66" s="7"/>
      <c r="O66" s="55">
        <f>N66*H66</f>
        <v>0</v>
      </c>
      <c r="P66" s="55">
        <v>8.8000000000000003E-4</v>
      </c>
      <c r="Q66" s="55">
        <f>P66*H66</f>
        <v>8.8000000000000003E-4</v>
      </c>
      <c r="R66" s="55">
        <v>0</v>
      </c>
      <c r="S66" s="56">
        <f>R66*H66</f>
        <v>0</v>
      </c>
      <c r="AQ66" s="4" t="s">
        <v>37</v>
      </c>
      <c r="AS66" s="4" t="s">
        <v>32</v>
      </c>
      <c r="AT66" s="4" t="s">
        <v>12</v>
      </c>
      <c r="AX66" s="4" t="s">
        <v>31</v>
      </c>
      <c r="BD66" s="57">
        <f>IF(M66="základní",J66,0)</f>
        <v>0</v>
      </c>
      <c r="BE66" s="57">
        <f>IF(M66="snížená",J66,0)</f>
        <v>0</v>
      </c>
      <c r="BF66" s="57">
        <f>IF(M66="zákl. přenesená",J66,0)</f>
        <v>0</v>
      </c>
      <c r="BG66" s="57">
        <f>IF(M66="sníž. přenesená",J66,0)</f>
        <v>0</v>
      </c>
      <c r="BH66" s="57">
        <f>IF(M66="nulová",J66,0)</f>
        <v>0</v>
      </c>
      <c r="BI66" s="4" t="s">
        <v>11</v>
      </c>
      <c r="BJ66" s="57">
        <f>ROUND(I66*H66,2)</f>
        <v>0</v>
      </c>
      <c r="BK66" s="4" t="s">
        <v>37</v>
      </c>
      <c r="BL66" s="4" t="s">
        <v>248</v>
      </c>
    </row>
    <row r="67" spans="2:64" s="1" customFormat="1" ht="25.5" customHeight="1" x14ac:dyDescent="0.3">
      <c r="B67" s="45"/>
      <c r="C67" s="46" t="s">
        <v>249</v>
      </c>
      <c r="D67" s="46" t="s">
        <v>32</v>
      </c>
      <c r="E67" s="47" t="s">
        <v>250</v>
      </c>
      <c r="F67" s="48" t="s">
        <v>251</v>
      </c>
      <c r="G67" s="49" t="s">
        <v>35</v>
      </c>
      <c r="H67" s="50">
        <v>1</v>
      </c>
      <c r="I67" s="51"/>
      <c r="J67" s="52">
        <f t="shared" si="2"/>
        <v>0</v>
      </c>
      <c r="K67" s="6"/>
      <c r="L67" s="53" t="s">
        <v>0</v>
      </c>
      <c r="M67" s="54" t="s">
        <v>5</v>
      </c>
      <c r="N67" s="7"/>
      <c r="O67" s="55">
        <f>N67*H67</f>
        <v>0</v>
      </c>
      <c r="P67" s="55">
        <v>3.0880000000000001E-2</v>
      </c>
      <c r="Q67" s="55">
        <f>P67*H67</f>
        <v>3.0880000000000001E-2</v>
      </c>
      <c r="R67" s="55">
        <v>0</v>
      </c>
      <c r="S67" s="56">
        <f>R67*H67</f>
        <v>0</v>
      </c>
      <c r="AQ67" s="4" t="s">
        <v>37</v>
      </c>
      <c r="AS67" s="4" t="s">
        <v>32</v>
      </c>
      <c r="AT67" s="4" t="s">
        <v>12</v>
      </c>
      <c r="AX67" s="4" t="s">
        <v>31</v>
      </c>
      <c r="BD67" s="57">
        <f>IF(M67="základní",J67,0)</f>
        <v>0</v>
      </c>
      <c r="BE67" s="57">
        <f>IF(M67="snížená",J67,0)</f>
        <v>0</v>
      </c>
      <c r="BF67" s="57">
        <f>IF(M67="zákl. přenesená",J67,0)</f>
        <v>0</v>
      </c>
      <c r="BG67" s="57">
        <f>IF(M67="sníž. přenesená",J67,0)</f>
        <v>0</v>
      </c>
      <c r="BH67" s="57">
        <f>IF(M67="nulová",J67,0)</f>
        <v>0</v>
      </c>
      <c r="BI67" s="4" t="s">
        <v>11</v>
      </c>
      <c r="BJ67" s="57">
        <f>ROUND(I67*H67,2)</f>
        <v>0</v>
      </c>
      <c r="BK67" s="4" t="s">
        <v>37</v>
      </c>
      <c r="BL67" s="4" t="s">
        <v>252</v>
      </c>
    </row>
    <row r="68" spans="2:64" s="1" customFormat="1" ht="16.5" customHeight="1" x14ac:dyDescent="0.3">
      <c r="B68" s="45"/>
      <c r="C68" s="46" t="s">
        <v>253</v>
      </c>
      <c r="D68" s="46" t="s">
        <v>32</v>
      </c>
      <c r="E68" s="47" t="s">
        <v>254</v>
      </c>
      <c r="F68" s="48" t="s">
        <v>255</v>
      </c>
      <c r="G68" s="49" t="s">
        <v>35</v>
      </c>
      <c r="H68" s="50">
        <v>1</v>
      </c>
      <c r="I68" s="51"/>
      <c r="J68" s="52">
        <f t="shared" si="2"/>
        <v>0</v>
      </c>
      <c r="K68" s="6"/>
      <c r="L68" s="53" t="s">
        <v>0</v>
      </c>
      <c r="M68" s="54" t="s">
        <v>5</v>
      </c>
      <c r="N68" s="7"/>
      <c r="O68" s="55">
        <f>N68*H68</f>
        <v>0</v>
      </c>
      <c r="P68" s="55">
        <v>1.7000000000000001E-4</v>
      </c>
      <c r="Q68" s="55">
        <f>P68*H68</f>
        <v>1.7000000000000001E-4</v>
      </c>
      <c r="R68" s="55">
        <v>0</v>
      </c>
      <c r="S68" s="56">
        <f>R68*H68</f>
        <v>0</v>
      </c>
      <c r="AQ68" s="4" t="s">
        <v>37</v>
      </c>
      <c r="AS68" s="4" t="s">
        <v>32</v>
      </c>
      <c r="AT68" s="4" t="s">
        <v>12</v>
      </c>
      <c r="AX68" s="4" t="s">
        <v>31</v>
      </c>
      <c r="BD68" s="57">
        <f>IF(M68="základní",J68,0)</f>
        <v>0</v>
      </c>
      <c r="BE68" s="57">
        <f>IF(M68="snížená",J68,0)</f>
        <v>0</v>
      </c>
      <c r="BF68" s="57">
        <f>IF(M68="zákl. přenesená",J68,0)</f>
        <v>0</v>
      </c>
      <c r="BG68" s="57">
        <f>IF(M68="sníž. přenesená",J68,0)</f>
        <v>0</v>
      </c>
      <c r="BH68" s="57">
        <f>IF(M68="nulová",J68,0)</f>
        <v>0</v>
      </c>
      <c r="BI68" s="4" t="s">
        <v>11</v>
      </c>
      <c r="BJ68" s="57">
        <f>ROUND(I68*H68,2)</f>
        <v>0</v>
      </c>
      <c r="BK68" s="4" t="s">
        <v>37</v>
      </c>
      <c r="BL68" s="4" t="s">
        <v>256</v>
      </c>
    </row>
    <row r="69" spans="2:64" s="1" customFormat="1" ht="25.5" customHeight="1" x14ac:dyDescent="0.3">
      <c r="B69" s="45"/>
      <c r="C69" s="46" t="s">
        <v>257</v>
      </c>
      <c r="D69" s="46" t="s">
        <v>32</v>
      </c>
      <c r="E69" s="47" t="s">
        <v>258</v>
      </c>
      <c r="F69" s="48" t="s">
        <v>259</v>
      </c>
      <c r="G69" s="49" t="s">
        <v>35</v>
      </c>
      <c r="H69" s="50">
        <v>1</v>
      </c>
      <c r="I69" s="51"/>
      <c r="J69" s="52">
        <f t="shared" si="2"/>
        <v>0</v>
      </c>
      <c r="K69" s="6"/>
      <c r="L69" s="53" t="s">
        <v>0</v>
      </c>
      <c r="M69" s="54" t="s">
        <v>5</v>
      </c>
      <c r="N69" s="7"/>
      <c r="O69" s="55">
        <f>N69*H69</f>
        <v>0</v>
      </c>
      <c r="P69" s="55">
        <v>3.5400000000000002E-3</v>
      </c>
      <c r="Q69" s="55">
        <f>P69*H69</f>
        <v>3.5400000000000002E-3</v>
      </c>
      <c r="R69" s="55">
        <v>0</v>
      </c>
      <c r="S69" s="56">
        <f>R69*H69</f>
        <v>0</v>
      </c>
      <c r="AQ69" s="4" t="s">
        <v>37</v>
      </c>
      <c r="AS69" s="4" t="s">
        <v>32</v>
      </c>
      <c r="AT69" s="4" t="s">
        <v>12</v>
      </c>
      <c r="AX69" s="4" t="s">
        <v>31</v>
      </c>
      <c r="BD69" s="57">
        <f>IF(M69="základní",J69,0)</f>
        <v>0</v>
      </c>
      <c r="BE69" s="57">
        <f>IF(M69="snížená",J69,0)</f>
        <v>0</v>
      </c>
      <c r="BF69" s="57">
        <f>IF(M69="zákl. přenesená",J69,0)</f>
        <v>0</v>
      </c>
      <c r="BG69" s="57">
        <f>IF(M69="sníž. přenesená",J69,0)</f>
        <v>0</v>
      </c>
      <c r="BH69" s="57">
        <f>IF(M69="nulová",J69,0)</f>
        <v>0</v>
      </c>
      <c r="BI69" s="4" t="s">
        <v>11</v>
      </c>
      <c r="BJ69" s="57">
        <f>ROUND(I69*H69,2)</f>
        <v>0</v>
      </c>
      <c r="BK69" s="4" t="s">
        <v>37</v>
      </c>
      <c r="BL69" s="4" t="s">
        <v>260</v>
      </c>
    </row>
    <row r="70" spans="2:64" s="1" customFormat="1" ht="16.5" customHeight="1" x14ac:dyDescent="0.3">
      <c r="B70" s="45"/>
      <c r="C70" s="46" t="s">
        <v>261</v>
      </c>
      <c r="D70" s="46" t="s">
        <v>32</v>
      </c>
      <c r="E70" s="47" t="s">
        <v>262</v>
      </c>
      <c r="F70" s="48" t="s">
        <v>263</v>
      </c>
      <c r="G70" s="49" t="s">
        <v>35</v>
      </c>
      <c r="H70" s="50">
        <v>1</v>
      </c>
      <c r="I70" s="51"/>
      <c r="J70" s="52">
        <f t="shared" si="2"/>
        <v>0</v>
      </c>
      <c r="K70" s="6"/>
      <c r="L70" s="53" t="s">
        <v>0</v>
      </c>
      <c r="M70" s="54" t="s">
        <v>5</v>
      </c>
      <c r="N70" s="7"/>
      <c r="O70" s="55">
        <f>N70*H70</f>
        <v>0</v>
      </c>
      <c r="P70" s="55">
        <v>1.2E-4</v>
      </c>
      <c r="Q70" s="55">
        <f>P70*H70</f>
        <v>1.2E-4</v>
      </c>
      <c r="R70" s="55">
        <v>0</v>
      </c>
      <c r="S70" s="56">
        <f>R70*H70</f>
        <v>0</v>
      </c>
      <c r="AQ70" s="4" t="s">
        <v>37</v>
      </c>
      <c r="AS70" s="4" t="s">
        <v>32</v>
      </c>
      <c r="AT70" s="4" t="s">
        <v>12</v>
      </c>
      <c r="AX70" s="4" t="s">
        <v>31</v>
      </c>
      <c r="BD70" s="57">
        <f>IF(M70="základní",J70,0)</f>
        <v>0</v>
      </c>
      <c r="BE70" s="57">
        <f>IF(M70="snížená",J70,0)</f>
        <v>0</v>
      </c>
      <c r="BF70" s="57">
        <f>IF(M70="zákl. přenesená",J70,0)</f>
        <v>0</v>
      </c>
      <c r="BG70" s="57">
        <f>IF(M70="sníž. přenesená",J70,0)</f>
        <v>0</v>
      </c>
      <c r="BH70" s="57">
        <f>IF(M70="nulová",J70,0)</f>
        <v>0</v>
      </c>
      <c r="BI70" s="4" t="s">
        <v>11</v>
      </c>
      <c r="BJ70" s="57">
        <f>ROUND(I70*H70,2)</f>
        <v>0</v>
      </c>
      <c r="BK70" s="4" t="s">
        <v>37</v>
      </c>
      <c r="BL70" s="4" t="s">
        <v>264</v>
      </c>
    </row>
    <row r="71" spans="2:64" s="1" customFormat="1" ht="16.5" customHeight="1" x14ac:dyDescent="0.3">
      <c r="B71" s="45"/>
      <c r="C71" s="46" t="s">
        <v>265</v>
      </c>
      <c r="D71" s="46" t="s">
        <v>32</v>
      </c>
      <c r="E71" s="47" t="s">
        <v>266</v>
      </c>
      <c r="F71" s="48" t="s">
        <v>267</v>
      </c>
      <c r="G71" s="49" t="s">
        <v>42</v>
      </c>
      <c r="H71" s="50">
        <v>0.23400000000000001</v>
      </c>
      <c r="I71" s="51"/>
      <c r="J71" s="52">
        <f t="shared" si="2"/>
        <v>0</v>
      </c>
      <c r="K71" s="6"/>
      <c r="L71" s="53" t="s">
        <v>0</v>
      </c>
      <c r="M71" s="54" t="s">
        <v>5</v>
      </c>
      <c r="N71" s="7"/>
      <c r="O71" s="55">
        <f>N71*H71</f>
        <v>0</v>
      </c>
      <c r="P71" s="55">
        <v>0</v>
      </c>
      <c r="Q71" s="55">
        <f>P71*H71</f>
        <v>0</v>
      </c>
      <c r="R71" s="55">
        <v>0</v>
      </c>
      <c r="S71" s="56">
        <f>R71*H71</f>
        <v>0</v>
      </c>
      <c r="AQ71" s="4" t="s">
        <v>37</v>
      </c>
      <c r="AS71" s="4" t="s">
        <v>32</v>
      </c>
      <c r="AT71" s="4" t="s">
        <v>12</v>
      </c>
      <c r="AX71" s="4" t="s">
        <v>31</v>
      </c>
      <c r="BD71" s="57">
        <f>IF(M71="základní",J71,0)</f>
        <v>0</v>
      </c>
      <c r="BE71" s="57">
        <f>IF(M71="snížená",J71,0)</f>
        <v>0</v>
      </c>
      <c r="BF71" s="57">
        <f>IF(M71="zákl. přenesená",J71,0)</f>
        <v>0</v>
      </c>
      <c r="BG71" s="57">
        <f>IF(M71="sníž. přenesená",J71,0)</f>
        <v>0</v>
      </c>
      <c r="BH71" s="57">
        <f>IF(M71="nulová",J71,0)</f>
        <v>0</v>
      </c>
      <c r="BI71" s="4" t="s">
        <v>11</v>
      </c>
      <c r="BJ71" s="57">
        <f>ROUND(I71*H71,2)</f>
        <v>0</v>
      </c>
      <c r="BK71" s="4" t="s">
        <v>37</v>
      </c>
      <c r="BL71" s="4" t="s">
        <v>268</v>
      </c>
    </row>
    <row r="72" spans="2:64" s="3" customFormat="1" ht="29.85" customHeight="1" x14ac:dyDescent="0.3">
      <c r="B72" s="32"/>
      <c r="D72" s="33" t="s">
        <v>8</v>
      </c>
      <c r="E72" s="43" t="s">
        <v>269</v>
      </c>
      <c r="F72" s="43" t="s">
        <v>270</v>
      </c>
      <c r="I72" s="35"/>
      <c r="J72" s="44">
        <f>BJ72</f>
        <v>0</v>
      </c>
      <c r="K72" s="32"/>
      <c r="L72" s="37"/>
      <c r="M72" s="38"/>
      <c r="N72" s="38"/>
      <c r="O72" s="39">
        <f>SUM(O73:O75)</f>
        <v>0</v>
      </c>
      <c r="P72" s="38"/>
      <c r="Q72" s="39">
        <f>SUM(Q73:Q75)</f>
        <v>9.1999999999999998E-3</v>
      </c>
      <c r="R72" s="38"/>
      <c r="S72" s="40">
        <f>SUM(S73:S75)</f>
        <v>0</v>
      </c>
      <c r="AQ72" s="33" t="s">
        <v>12</v>
      </c>
      <c r="AS72" s="41" t="s">
        <v>8</v>
      </c>
      <c r="AT72" s="41" t="s">
        <v>11</v>
      </c>
      <c r="AX72" s="33" t="s">
        <v>31</v>
      </c>
      <c r="BJ72" s="42">
        <f>SUM(BJ73:BJ75)</f>
        <v>0</v>
      </c>
    </row>
    <row r="73" spans="2:64" s="1" customFormat="1" ht="25.5" customHeight="1" x14ac:dyDescent="0.3">
      <c r="B73" s="45"/>
      <c r="C73" s="46" t="s">
        <v>271</v>
      </c>
      <c r="D73" s="46" t="s">
        <v>32</v>
      </c>
      <c r="E73" s="47" t="s">
        <v>272</v>
      </c>
      <c r="F73" s="48" t="s">
        <v>273</v>
      </c>
      <c r="G73" s="49" t="s">
        <v>223</v>
      </c>
      <c r="H73" s="50">
        <v>1</v>
      </c>
      <c r="I73" s="51"/>
      <c r="J73" s="52">
        <f>ROUND(I73*H73,2)</f>
        <v>0</v>
      </c>
      <c r="K73" s="6"/>
      <c r="L73" s="53" t="s">
        <v>0</v>
      </c>
      <c r="M73" s="54" t="s">
        <v>5</v>
      </c>
      <c r="N73" s="7"/>
      <c r="O73" s="55">
        <f>N73*H73</f>
        <v>0</v>
      </c>
      <c r="P73" s="55">
        <v>9.1999999999999998E-3</v>
      </c>
      <c r="Q73" s="55">
        <f>P73*H73</f>
        <v>9.1999999999999998E-3</v>
      </c>
      <c r="R73" s="55">
        <v>0</v>
      </c>
      <c r="S73" s="56">
        <f>R73*H73</f>
        <v>0</v>
      </c>
      <c r="AQ73" s="4" t="s">
        <v>37</v>
      </c>
      <c r="AS73" s="4" t="s">
        <v>32</v>
      </c>
      <c r="AT73" s="4" t="s">
        <v>12</v>
      </c>
      <c r="AX73" s="4" t="s">
        <v>31</v>
      </c>
      <c r="BD73" s="57">
        <f>IF(M73="základní",J73,0)</f>
        <v>0</v>
      </c>
      <c r="BE73" s="57">
        <f>IF(M73="snížená",J73,0)</f>
        <v>0</v>
      </c>
      <c r="BF73" s="57">
        <f>IF(M73="zákl. přenesená",J73,0)</f>
        <v>0</v>
      </c>
      <c r="BG73" s="57">
        <f>IF(M73="sníž. přenesená",J73,0)</f>
        <v>0</v>
      </c>
      <c r="BH73" s="57">
        <f>IF(M73="nulová",J73,0)</f>
        <v>0</v>
      </c>
      <c r="BI73" s="4" t="s">
        <v>11</v>
      </c>
      <c r="BJ73" s="57">
        <f>ROUND(I73*H73,2)</f>
        <v>0</v>
      </c>
      <c r="BK73" s="4" t="s">
        <v>37</v>
      </c>
      <c r="BL73" s="4" t="s">
        <v>274</v>
      </c>
    </row>
    <row r="74" spans="2:64" s="1" customFormat="1" ht="16.5" customHeight="1" x14ac:dyDescent="0.3">
      <c r="B74" s="45"/>
      <c r="C74" s="46" t="s">
        <v>275</v>
      </c>
      <c r="D74" s="46" t="s">
        <v>32</v>
      </c>
      <c r="E74" s="47" t="s">
        <v>276</v>
      </c>
      <c r="F74" s="48" t="s">
        <v>277</v>
      </c>
      <c r="G74" s="49" t="s">
        <v>223</v>
      </c>
      <c r="H74" s="50">
        <v>1</v>
      </c>
      <c r="I74" s="51"/>
      <c r="J74" s="52">
        <f>ROUND(I74*H74,2)</f>
        <v>0</v>
      </c>
      <c r="K74" s="6"/>
      <c r="L74" s="53" t="s">
        <v>0</v>
      </c>
      <c r="M74" s="54" t="s">
        <v>5</v>
      </c>
      <c r="N74" s="7"/>
      <c r="O74" s="55">
        <f>N74*H74</f>
        <v>0</v>
      </c>
      <c r="P74" s="55">
        <v>0</v>
      </c>
      <c r="Q74" s="55">
        <f>P74*H74</f>
        <v>0</v>
      </c>
      <c r="R74" s="55">
        <v>0</v>
      </c>
      <c r="S74" s="56">
        <f>R74*H74</f>
        <v>0</v>
      </c>
      <c r="AQ74" s="4" t="s">
        <v>37</v>
      </c>
      <c r="AS74" s="4" t="s">
        <v>32</v>
      </c>
      <c r="AT74" s="4" t="s">
        <v>12</v>
      </c>
      <c r="AX74" s="4" t="s">
        <v>31</v>
      </c>
      <c r="BD74" s="57">
        <f>IF(M74="základní",J74,0)</f>
        <v>0</v>
      </c>
      <c r="BE74" s="57">
        <f>IF(M74="snížená",J74,0)</f>
        <v>0</v>
      </c>
      <c r="BF74" s="57">
        <f>IF(M74="zákl. přenesená",J74,0)</f>
        <v>0</v>
      </c>
      <c r="BG74" s="57">
        <f>IF(M74="sníž. přenesená",J74,0)</f>
        <v>0</v>
      </c>
      <c r="BH74" s="57">
        <f>IF(M74="nulová",J74,0)</f>
        <v>0</v>
      </c>
      <c r="BI74" s="4" t="s">
        <v>11</v>
      </c>
      <c r="BJ74" s="57">
        <f>ROUND(I74*H74,2)</f>
        <v>0</v>
      </c>
      <c r="BK74" s="4" t="s">
        <v>37</v>
      </c>
      <c r="BL74" s="4" t="s">
        <v>278</v>
      </c>
    </row>
    <row r="75" spans="2:64" s="1" customFormat="1" ht="16.5" customHeight="1" x14ac:dyDescent="0.3">
      <c r="B75" s="45"/>
      <c r="C75" s="46" t="s">
        <v>279</v>
      </c>
      <c r="D75" s="46" t="s">
        <v>32</v>
      </c>
      <c r="E75" s="47" t="s">
        <v>280</v>
      </c>
      <c r="F75" s="48" t="s">
        <v>281</v>
      </c>
      <c r="G75" s="49" t="s">
        <v>42</v>
      </c>
      <c r="H75" s="50">
        <v>8.9999999999999993E-3</v>
      </c>
      <c r="I75" s="51"/>
      <c r="J75" s="52">
        <f>ROUND(I75*H75,2)</f>
        <v>0</v>
      </c>
      <c r="K75" s="6"/>
      <c r="L75" s="53" t="s">
        <v>0</v>
      </c>
      <c r="M75" s="54" t="s">
        <v>5</v>
      </c>
      <c r="N75" s="7"/>
      <c r="O75" s="55">
        <f>N75*H75</f>
        <v>0</v>
      </c>
      <c r="P75" s="55">
        <v>0</v>
      </c>
      <c r="Q75" s="55">
        <f>P75*H75</f>
        <v>0</v>
      </c>
      <c r="R75" s="55">
        <v>0</v>
      </c>
      <c r="S75" s="56">
        <f>R75*H75</f>
        <v>0</v>
      </c>
      <c r="AQ75" s="4" t="s">
        <v>37</v>
      </c>
      <c r="AS75" s="4" t="s">
        <v>32</v>
      </c>
      <c r="AT75" s="4" t="s">
        <v>12</v>
      </c>
      <c r="AX75" s="4" t="s">
        <v>31</v>
      </c>
      <c r="BD75" s="57">
        <f>IF(M75="základní",J75,0)</f>
        <v>0</v>
      </c>
      <c r="BE75" s="57">
        <f>IF(M75="snížená",J75,0)</f>
        <v>0</v>
      </c>
      <c r="BF75" s="57">
        <f>IF(M75="zákl. přenesená",J75,0)</f>
        <v>0</v>
      </c>
      <c r="BG75" s="57">
        <f>IF(M75="sníž. přenesená",J75,0)</f>
        <v>0</v>
      </c>
      <c r="BH75" s="57">
        <f>IF(M75="nulová",J75,0)</f>
        <v>0</v>
      </c>
      <c r="BI75" s="4" t="s">
        <v>11</v>
      </c>
      <c r="BJ75" s="57">
        <f>ROUND(I75*H75,2)</f>
        <v>0</v>
      </c>
      <c r="BK75" s="4" t="s">
        <v>37</v>
      </c>
      <c r="BL75" s="4" t="s">
        <v>282</v>
      </c>
    </row>
    <row r="76" spans="2:64" s="3" customFormat="1" ht="29.85" customHeight="1" x14ac:dyDescent="0.3">
      <c r="B76" s="32"/>
      <c r="D76" s="33" t="s">
        <v>8</v>
      </c>
      <c r="E76" s="43" t="s">
        <v>283</v>
      </c>
      <c r="F76" s="43" t="s">
        <v>284</v>
      </c>
      <c r="I76" s="35"/>
      <c r="J76" s="44">
        <f>BJ76</f>
        <v>0</v>
      </c>
      <c r="K76" s="32"/>
      <c r="L76" s="37"/>
      <c r="M76" s="38"/>
      <c r="N76" s="38"/>
      <c r="O76" s="39">
        <f>SUM(O77:O80)</f>
        <v>0</v>
      </c>
      <c r="P76" s="38"/>
      <c r="Q76" s="39">
        <f>SUM(Q77:Q80)</f>
        <v>0.1472</v>
      </c>
      <c r="R76" s="38"/>
      <c r="S76" s="40">
        <f>SUM(S77:S80)</f>
        <v>0</v>
      </c>
      <c r="AQ76" s="33" t="s">
        <v>12</v>
      </c>
      <c r="AS76" s="41" t="s">
        <v>8</v>
      </c>
      <c r="AT76" s="41" t="s">
        <v>11</v>
      </c>
      <c r="AX76" s="33" t="s">
        <v>31</v>
      </c>
      <c r="BJ76" s="42">
        <f>SUM(BJ77:BJ80)</f>
        <v>0</v>
      </c>
    </row>
    <row r="77" spans="2:64" s="1" customFormat="1" ht="25.5" customHeight="1" x14ac:dyDescent="0.3">
      <c r="B77" s="45"/>
      <c r="C77" s="46" t="s">
        <v>285</v>
      </c>
      <c r="D77" s="46" t="s">
        <v>32</v>
      </c>
      <c r="E77" s="47" t="s">
        <v>286</v>
      </c>
      <c r="F77" s="48" t="s">
        <v>287</v>
      </c>
      <c r="G77" s="49" t="s">
        <v>33</v>
      </c>
      <c r="H77" s="50">
        <v>16</v>
      </c>
      <c r="I77" s="51"/>
      <c r="J77" s="52">
        <f>ROUND(I77*H77,2)</f>
        <v>0</v>
      </c>
      <c r="K77" s="6"/>
      <c r="L77" s="53" t="s">
        <v>0</v>
      </c>
      <c r="M77" s="54" t="s">
        <v>5</v>
      </c>
      <c r="N77" s="7"/>
      <c r="O77" s="55">
        <f>N77*H77</f>
        <v>0</v>
      </c>
      <c r="P77" s="55">
        <v>0</v>
      </c>
      <c r="Q77" s="55">
        <f>P77*H77</f>
        <v>0</v>
      </c>
      <c r="R77" s="55">
        <v>0</v>
      </c>
      <c r="S77" s="56">
        <f>R77*H77</f>
        <v>0</v>
      </c>
      <c r="AQ77" s="4" t="s">
        <v>37</v>
      </c>
      <c r="AS77" s="4" t="s">
        <v>32</v>
      </c>
      <c r="AT77" s="4" t="s">
        <v>12</v>
      </c>
      <c r="AX77" s="4" t="s">
        <v>31</v>
      </c>
      <c r="BD77" s="57">
        <f>IF(M77="základní",J77,0)</f>
        <v>0</v>
      </c>
      <c r="BE77" s="57">
        <f>IF(M77="snížená",J77,0)</f>
        <v>0</v>
      </c>
      <c r="BF77" s="57">
        <f>IF(M77="zákl. přenesená",J77,0)</f>
        <v>0</v>
      </c>
      <c r="BG77" s="57">
        <f>IF(M77="sníž. přenesená",J77,0)</f>
        <v>0</v>
      </c>
      <c r="BH77" s="57">
        <f>IF(M77="nulová",J77,0)</f>
        <v>0</v>
      </c>
      <c r="BI77" s="4" t="s">
        <v>11</v>
      </c>
      <c r="BJ77" s="57">
        <f>ROUND(I77*H77,2)</f>
        <v>0</v>
      </c>
      <c r="BK77" s="4" t="s">
        <v>37</v>
      </c>
      <c r="BL77" s="4" t="s">
        <v>288</v>
      </c>
    </row>
    <row r="78" spans="2:64" s="1" customFormat="1" ht="16.5" customHeight="1" x14ac:dyDescent="0.3">
      <c r="B78" s="45"/>
      <c r="C78" s="46" t="s">
        <v>289</v>
      </c>
      <c r="D78" s="46" t="s">
        <v>32</v>
      </c>
      <c r="E78" s="47" t="s">
        <v>283</v>
      </c>
      <c r="F78" s="48" t="s">
        <v>290</v>
      </c>
      <c r="G78" s="49" t="s">
        <v>33</v>
      </c>
      <c r="H78" s="50">
        <v>16</v>
      </c>
      <c r="I78" s="51"/>
      <c r="J78" s="52">
        <f>ROUND(I78*H78,2)</f>
        <v>0</v>
      </c>
      <c r="K78" s="6"/>
      <c r="L78" s="53" t="s">
        <v>0</v>
      </c>
      <c r="M78" s="54" t="s">
        <v>5</v>
      </c>
      <c r="N78" s="7"/>
      <c r="O78" s="55">
        <f>N78*H78</f>
        <v>0</v>
      </c>
      <c r="P78" s="55">
        <v>9.1999999999999998E-3</v>
      </c>
      <c r="Q78" s="55">
        <f>P78*H78</f>
        <v>0.1472</v>
      </c>
      <c r="R78" s="55">
        <v>0</v>
      </c>
      <c r="S78" s="56">
        <f>R78*H78</f>
        <v>0</v>
      </c>
      <c r="AQ78" s="4" t="s">
        <v>37</v>
      </c>
      <c r="AS78" s="4" t="s">
        <v>32</v>
      </c>
      <c r="AT78" s="4" t="s">
        <v>12</v>
      </c>
      <c r="AX78" s="4" t="s">
        <v>31</v>
      </c>
      <c r="BD78" s="57">
        <f>IF(M78="základní",J78,0)</f>
        <v>0</v>
      </c>
      <c r="BE78" s="57">
        <f>IF(M78="snížená",J78,0)</f>
        <v>0</v>
      </c>
      <c r="BF78" s="57">
        <f>IF(M78="zákl. přenesená",J78,0)</f>
        <v>0</v>
      </c>
      <c r="BG78" s="57">
        <f>IF(M78="sníž. přenesená",J78,0)</f>
        <v>0</v>
      </c>
      <c r="BH78" s="57">
        <f>IF(M78="nulová",J78,0)</f>
        <v>0</v>
      </c>
      <c r="BI78" s="4" t="s">
        <v>11</v>
      </c>
      <c r="BJ78" s="57">
        <f>ROUND(I78*H78,2)</f>
        <v>0</v>
      </c>
      <c r="BK78" s="4" t="s">
        <v>37</v>
      </c>
      <c r="BL78" s="4" t="s">
        <v>291</v>
      </c>
    </row>
    <row r="79" spans="2:64" s="1" customFormat="1" ht="16.5" customHeight="1" x14ac:dyDescent="0.3">
      <c r="B79" s="45"/>
      <c r="C79" s="46" t="s">
        <v>292</v>
      </c>
      <c r="D79" s="46" t="s">
        <v>32</v>
      </c>
      <c r="E79" s="47" t="s">
        <v>293</v>
      </c>
      <c r="F79" s="48" t="s">
        <v>294</v>
      </c>
      <c r="G79" s="49" t="s">
        <v>33</v>
      </c>
      <c r="H79" s="50">
        <v>8</v>
      </c>
      <c r="I79" s="51"/>
      <c r="J79" s="52">
        <f>ROUND(I79*H79,2)</f>
        <v>0</v>
      </c>
      <c r="K79" s="6"/>
      <c r="L79" s="53" t="s">
        <v>0</v>
      </c>
      <c r="M79" s="54" t="s">
        <v>5</v>
      </c>
      <c r="N79" s="7"/>
      <c r="O79" s="55">
        <f>N79*H79</f>
        <v>0</v>
      </c>
      <c r="P79" s="55">
        <v>0</v>
      </c>
      <c r="Q79" s="55">
        <f>P79*H79</f>
        <v>0</v>
      </c>
      <c r="R79" s="55">
        <v>0</v>
      </c>
      <c r="S79" s="56">
        <f>R79*H79</f>
        <v>0</v>
      </c>
      <c r="AQ79" s="4" t="s">
        <v>34</v>
      </c>
      <c r="AS79" s="4" t="s">
        <v>32</v>
      </c>
      <c r="AT79" s="4" t="s">
        <v>12</v>
      </c>
      <c r="AX79" s="4" t="s">
        <v>31</v>
      </c>
      <c r="BD79" s="57">
        <f>IF(M79="základní",J79,0)</f>
        <v>0</v>
      </c>
      <c r="BE79" s="57">
        <f>IF(M79="snížená",J79,0)</f>
        <v>0</v>
      </c>
      <c r="BF79" s="57">
        <f>IF(M79="zákl. přenesená",J79,0)</f>
        <v>0</v>
      </c>
      <c r="BG79" s="57">
        <f>IF(M79="sníž. přenesená",J79,0)</f>
        <v>0</v>
      </c>
      <c r="BH79" s="57">
        <f>IF(M79="nulová",J79,0)</f>
        <v>0</v>
      </c>
      <c r="BI79" s="4" t="s">
        <v>11</v>
      </c>
      <c r="BJ79" s="57">
        <f>ROUND(I79*H79,2)</f>
        <v>0</v>
      </c>
      <c r="BK79" s="4" t="s">
        <v>34</v>
      </c>
      <c r="BL79" s="4" t="s">
        <v>295</v>
      </c>
    </row>
    <row r="80" spans="2:64" s="1" customFormat="1" ht="16.5" customHeight="1" x14ac:dyDescent="0.3">
      <c r="B80" s="45"/>
      <c r="C80" s="46" t="s">
        <v>296</v>
      </c>
      <c r="D80" s="46" t="s">
        <v>32</v>
      </c>
      <c r="E80" s="47" t="s">
        <v>297</v>
      </c>
      <c r="F80" s="48" t="s">
        <v>298</v>
      </c>
      <c r="G80" s="49" t="s">
        <v>33</v>
      </c>
      <c r="H80" s="50">
        <v>4</v>
      </c>
      <c r="I80" s="51"/>
      <c r="J80" s="52">
        <f>ROUND(I80*H80,2)</f>
        <v>0</v>
      </c>
      <c r="K80" s="6"/>
      <c r="L80" s="53" t="s">
        <v>0</v>
      </c>
      <c r="M80" s="58" t="s">
        <v>5</v>
      </c>
      <c r="N80" s="59"/>
      <c r="O80" s="60">
        <f>N80*H80</f>
        <v>0</v>
      </c>
      <c r="P80" s="60">
        <v>0</v>
      </c>
      <c r="Q80" s="60">
        <f>P80*H80</f>
        <v>0</v>
      </c>
      <c r="R80" s="60">
        <v>0</v>
      </c>
      <c r="S80" s="61">
        <f>R80*H80</f>
        <v>0</v>
      </c>
      <c r="AQ80" s="4" t="s">
        <v>34</v>
      </c>
      <c r="AS80" s="4" t="s">
        <v>32</v>
      </c>
      <c r="AT80" s="4" t="s">
        <v>12</v>
      </c>
      <c r="AX80" s="4" t="s">
        <v>31</v>
      </c>
      <c r="BD80" s="57">
        <f>IF(M80="základní",J80,0)</f>
        <v>0</v>
      </c>
      <c r="BE80" s="57">
        <f>IF(M80="snížená",J80,0)</f>
        <v>0</v>
      </c>
      <c r="BF80" s="57">
        <f>IF(M80="zákl. přenesená",J80,0)</f>
        <v>0</v>
      </c>
      <c r="BG80" s="57">
        <f>IF(M80="sníž. přenesená",J80,0)</f>
        <v>0</v>
      </c>
      <c r="BH80" s="57">
        <f>IF(M80="nulová",J80,0)</f>
        <v>0</v>
      </c>
      <c r="BI80" s="4" t="s">
        <v>11</v>
      </c>
      <c r="BJ80" s="57">
        <f>ROUND(I80*H80,2)</f>
        <v>0</v>
      </c>
      <c r="BK80" s="4" t="s">
        <v>34</v>
      </c>
      <c r="BL80" s="4" t="s">
        <v>299</v>
      </c>
    </row>
    <row r="81" spans="2:11" s="1" customFormat="1" ht="6.95" customHeight="1" x14ac:dyDescent="0.3">
      <c r="B81" s="8"/>
      <c r="C81" s="9"/>
      <c r="D81" s="9"/>
      <c r="E81" s="9"/>
      <c r="F81" s="9"/>
      <c r="G81" s="9"/>
      <c r="H81" s="9"/>
      <c r="I81" s="21"/>
      <c r="J81" s="9"/>
      <c r="K81" s="6"/>
    </row>
  </sheetData>
  <autoFilter ref="C9:J80"/>
  <mergeCells count="2">
    <mergeCell ref="E5:H5"/>
    <mergeCell ref="E7:H7"/>
  </mergeCell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D1_01_4b - Zdravotní tech...</vt:lpstr>
      <vt:lpstr>'D1_01_4b - Zdravotní tech...'!Názvy_tisku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DL\Dušan Lédl</dc:creator>
  <cp:lastModifiedBy>Dušan Lédl</cp:lastModifiedBy>
  <dcterms:created xsi:type="dcterms:W3CDTF">2019-09-09T07:23:59Z</dcterms:created>
  <dcterms:modified xsi:type="dcterms:W3CDTF">2019-09-09T07:26:46Z</dcterms:modified>
</cp:coreProperties>
</file>