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jekty_rozpracovane\a632019_kosov9_bj1\verox\"/>
    </mc:Choice>
  </mc:AlternateContent>
  <bookViews>
    <workbookView xWindow="0" yWindow="0" windowWidth="23040" windowHeight="9072"/>
  </bookViews>
  <sheets>
    <sheet name="D1_01_4c - Silnoproudá el...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67" i="2" l="1"/>
  <c r="BI167" i="2"/>
  <c r="BH167" i="2"/>
  <c r="BG167" i="2"/>
  <c r="BF167" i="2"/>
  <c r="BE167" i="2"/>
  <c r="T167" i="2"/>
  <c r="R167" i="2"/>
  <c r="P167" i="2"/>
  <c r="BK166" i="2"/>
  <c r="T166" i="2"/>
  <c r="R166" i="2"/>
  <c r="P166" i="2"/>
  <c r="BK165" i="2"/>
  <c r="T165" i="2"/>
  <c r="R165" i="2"/>
  <c r="P165" i="2"/>
  <c r="J165" i="2"/>
  <c r="BK164" i="2"/>
  <c r="BI164" i="2"/>
  <c r="BH164" i="2"/>
  <c r="BG164" i="2"/>
  <c r="BF164" i="2"/>
  <c r="BE164" i="2"/>
  <c r="T164" i="2"/>
  <c r="R164" i="2"/>
  <c r="P164" i="2"/>
  <c r="J164" i="2"/>
  <c r="BK163" i="2"/>
  <c r="T163" i="2"/>
  <c r="R163" i="2"/>
  <c r="P163" i="2"/>
  <c r="J163" i="2"/>
  <c r="BK162" i="2"/>
  <c r="BI162" i="2"/>
  <c r="BH162" i="2"/>
  <c r="BG162" i="2"/>
  <c r="BF162" i="2"/>
  <c r="BE162" i="2"/>
  <c r="T162" i="2"/>
  <c r="R162" i="2"/>
  <c r="P162" i="2"/>
  <c r="BK161" i="2"/>
  <c r="T161" i="2"/>
  <c r="R161" i="2"/>
  <c r="P161" i="2"/>
  <c r="BK160" i="2"/>
  <c r="BI160" i="2"/>
  <c r="BH160" i="2"/>
  <c r="BG160" i="2"/>
  <c r="BF160" i="2"/>
  <c r="BE160" i="2"/>
  <c r="T160" i="2"/>
  <c r="R160" i="2"/>
  <c r="P160" i="2"/>
  <c r="BK159" i="2"/>
  <c r="T159" i="2"/>
  <c r="R159" i="2"/>
  <c r="P159" i="2"/>
  <c r="BK158" i="2"/>
  <c r="BI158" i="2"/>
  <c r="BH158" i="2"/>
  <c r="BG158" i="2"/>
  <c r="BF158" i="2"/>
  <c r="BE158" i="2"/>
  <c r="T158" i="2"/>
  <c r="R158" i="2"/>
  <c r="P158" i="2"/>
  <c r="BK157" i="2"/>
  <c r="T157" i="2"/>
  <c r="R157" i="2"/>
  <c r="P157" i="2"/>
  <c r="BK156" i="2"/>
  <c r="BI156" i="2"/>
  <c r="BH156" i="2"/>
  <c r="BG156" i="2"/>
  <c r="BF156" i="2"/>
  <c r="BE156" i="2"/>
  <c r="T156" i="2"/>
  <c r="R156" i="2"/>
  <c r="P156" i="2"/>
  <c r="BK155" i="2"/>
  <c r="T155" i="2"/>
  <c r="R155" i="2"/>
  <c r="P155" i="2"/>
  <c r="BK154" i="2"/>
  <c r="BI154" i="2"/>
  <c r="BH154" i="2"/>
  <c r="BG154" i="2"/>
  <c r="BF154" i="2"/>
  <c r="BE154" i="2"/>
  <c r="T154" i="2"/>
  <c r="R154" i="2"/>
  <c r="P154" i="2"/>
  <c r="J154" i="2"/>
  <c r="BK153" i="2"/>
  <c r="T153" i="2"/>
  <c r="R153" i="2"/>
  <c r="P153" i="2"/>
  <c r="J153" i="2"/>
  <c r="BK152" i="2"/>
  <c r="BI152" i="2"/>
  <c r="BH152" i="2"/>
  <c r="BG152" i="2"/>
  <c r="BF152" i="2"/>
  <c r="BE152" i="2"/>
  <c r="T152" i="2"/>
  <c r="R152" i="2"/>
  <c r="P152" i="2"/>
  <c r="BK151" i="2"/>
  <c r="T151" i="2"/>
  <c r="R151" i="2"/>
  <c r="P151" i="2"/>
  <c r="BK150" i="2"/>
  <c r="BI150" i="2"/>
  <c r="BH150" i="2"/>
  <c r="BG150" i="2"/>
  <c r="BF150" i="2"/>
  <c r="BE150" i="2"/>
  <c r="T150" i="2"/>
  <c r="R150" i="2"/>
  <c r="P150" i="2"/>
  <c r="BK149" i="2"/>
  <c r="T149" i="2"/>
  <c r="R149" i="2"/>
  <c r="P149" i="2"/>
  <c r="BK148" i="2"/>
  <c r="BI148" i="2"/>
  <c r="BH148" i="2"/>
  <c r="BG148" i="2"/>
  <c r="BF148" i="2"/>
  <c r="BE148" i="2"/>
  <c r="T148" i="2"/>
  <c r="R148" i="2"/>
  <c r="P148" i="2"/>
  <c r="BK147" i="2"/>
  <c r="T147" i="2"/>
  <c r="R147" i="2"/>
  <c r="P147" i="2"/>
  <c r="BK146" i="2"/>
  <c r="BI146" i="2"/>
  <c r="BH146" i="2"/>
  <c r="BG146" i="2"/>
  <c r="BF146" i="2"/>
  <c r="BE146" i="2"/>
  <c r="T146" i="2"/>
  <c r="R146" i="2"/>
  <c r="P146" i="2"/>
  <c r="BK145" i="2"/>
  <c r="T145" i="2"/>
  <c r="R145" i="2"/>
  <c r="P145" i="2"/>
  <c r="BK144" i="2"/>
  <c r="BI144" i="2"/>
  <c r="BH144" i="2"/>
  <c r="BG144" i="2"/>
  <c r="BF144" i="2"/>
  <c r="BE144" i="2"/>
  <c r="T144" i="2"/>
  <c r="R144" i="2"/>
  <c r="P144" i="2"/>
  <c r="BK143" i="2"/>
  <c r="T143" i="2"/>
  <c r="R143" i="2"/>
  <c r="P143" i="2"/>
  <c r="BK142" i="2"/>
  <c r="T142" i="2"/>
  <c r="R142" i="2"/>
  <c r="P142" i="2"/>
  <c r="J142" i="2"/>
  <c r="BK141" i="2"/>
  <c r="T141" i="2"/>
  <c r="R141" i="2"/>
  <c r="P141" i="2"/>
  <c r="J141" i="2"/>
  <c r="BK140" i="2"/>
  <c r="BI140" i="2"/>
  <c r="BH140" i="2"/>
  <c r="BG140" i="2"/>
  <c r="BF140" i="2"/>
  <c r="BE140" i="2"/>
  <c r="T140" i="2"/>
  <c r="R140" i="2"/>
  <c r="P140" i="2"/>
  <c r="BK139" i="2"/>
  <c r="T139" i="2"/>
  <c r="R139" i="2"/>
  <c r="P139" i="2"/>
  <c r="BK138" i="2"/>
  <c r="BI138" i="2"/>
  <c r="BH138" i="2"/>
  <c r="BG138" i="2"/>
  <c r="BF138" i="2"/>
  <c r="BE138" i="2"/>
  <c r="T138" i="2"/>
  <c r="R138" i="2"/>
  <c r="P138" i="2"/>
  <c r="BK137" i="2"/>
  <c r="BI137" i="2"/>
  <c r="BH137" i="2"/>
  <c r="BG137" i="2"/>
  <c r="BF137" i="2"/>
  <c r="BE137" i="2"/>
  <c r="T137" i="2"/>
  <c r="R137" i="2"/>
  <c r="P137" i="2"/>
  <c r="BK136" i="2"/>
  <c r="T136" i="2"/>
  <c r="R136" i="2"/>
  <c r="P136" i="2"/>
  <c r="BK135" i="2"/>
  <c r="BI135" i="2"/>
  <c r="BH135" i="2"/>
  <c r="BG135" i="2"/>
  <c r="BF135" i="2"/>
  <c r="BE135" i="2"/>
  <c r="T135" i="2"/>
  <c r="R135" i="2"/>
  <c r="P135" i="2"/>
  <c r="BK134" i="2"/>
  <c r="T134" i="2"/>
  <c r="R134" i="2"/>
  <c r="P134" i="2"/>
  <c r="BK133" i="2"/>
  <c r="BI133" i="2"/>
  <c r="BH133" i="2"/>
  <c r="BG133" i="2"/>
  <c r="BF133" i="2"/>
  <c r="BE133" i="2"/>
  <c r="T133" i="2"/>
  <c r="R133" i="2"/>
  <c r="P133" i="2"/>
  <c r="BK132" i="2"/>
  <c r="T132" i="2"/>
  <c r="R132" i="2"/>
  <c r="P132" i="2"/>
  <c r="BK131" i="2"/>
  <c r="BI131" i="2"/>
  <c r="BH131" i="2"/>
  <c r="BG131" i="2"/>
  <c r="BF131" i="2"/>
  <c r="BE131" i="2"/>
  <c r="T131" i="2"/>
  <c r="R131" i="2"/>
  <c r="P131" i="2"/>
  <c r="BK130" i="2"/>
  <c r="T130" i="2"/>
  <c r="R130" i="2"/>
  <c r="P130" i="2"/>
  <c r="BK129" i="2"/>
  <c r="BI129" i="2"/>
  <c r="BH129" i="2"/>
  <c r="BG129" i="2"/>
  <c r="BF129" i="2"/>
  <c r="BE129" i="2"/>
  <c r="T129" i="2"/>
  <c r="R129" i="2"/>
  <c r="P129" i="2"/>
  <c r="BK128" i="2"/>
  <c r="T128" i="2"/>
  <c r="R128" i="2"/>
  <c r="P128" i="2"/>
  <c r="BK127" i="2"/>
  <c r="BI127" i="2"/>
  <c r="BH127" i="2"/>
  <c r="BG127" i="2"/>
  <c r="BF127" i="2"/>
  <c r="BE127" i="2"/>
  <c r="T127" i="2"/>
  <c r="R127" i="2"/>
  <c r="P127" i="2"/>
  <c r="BK126" i="2"/>
  <c r="T126" i="2"/>
  <c r="R126" i="2"/>
  <c r="P126" i="2"/>
  <c r="BK125" i="2"/>
  <c r="T125" i="2"/>
  <c r="R125" i="2"/>
  <c r="P125" i="2"/>
  <c r="J125" i="2"/>
  <c r="BK124" i="2"/>
  <c r="BI124" i="2"/>
  <c r="BH124" i="2"/>
  <c r="BG124" i="2"/>
  <c r="BF124" i="2"/>
  <c r="BE124" i="2"/>
  <c r="T124" i="2"/>
  <c r="R124" i="2"/>
  <c r="P124" i="2"/>
  <c r="J124" i="2"/>
  <c r="BK123" i="2"/>
  <c r="T123" i="2"/>
  <c r="R123" i="2"/>
  <c r="P123" i="2"/>
  <c r="J123" i="2"/>
  <c r="BK122" i="2"/>
  <c r="BI122" i="2"/>
  <c r="BH122" i="2"/>
  <c r="BG122" i="2"/>
  <c r="BF122" i="2"/>
  <c r="BE122" i="2"/>
  <c r="T122" i="2"/>
  <c r="R122" i="2"/>
  <c r="P122" i="2"/>
  <c r="J122" i="2"/>
  <c r="BK121" i="2"/>
  <c r="T121" i="2"/>
  <c r="R121" i="2"/>
  <c r="P121" i="2"/>
  <c r="J121" i="2"/>
  <c r="BK120" i="2"/>
  <c r="BI120" i="2"/>
  <c r="BH120" i="2"/>
  <c r="BG120" i="2"/>
  <c r="BF120" i="2"/>
  <c r="BE120" i="2"/>
  <c r="T120" i="2"/>
  <c r="R120" i="2"/>
  <c r="P120" i="2"/>
  <c r="J120" i="2"/>
  <c r="BK119" i="2"/>
  <c r="T119" i="2"/>
  <c r="R119" i="2"/>
  <c r="P119" i="2"/>
  <c r="J119" i="2"/>
  <c r="BK118" i="2"/>
  <c r="BI118" i="2"/>
  <c r="BH118" i="2"/>
  <c r="BG118" i="2"/>
  <c r="BF118" i="2"/>
  <c r="BE118" i="2"/>
  <c r="T118" i="2"/>
  <c r="R118" i="2"/>
  <c r="P118" i="2"/>
  <c r="J118" i="2"/>
  <c r="BK117" i="2"/>
  <c r="T117" i="2"/>
  <c r="R117" i="2"/>
  <c r="P117" i="2"/>
  <c r="J117" i="2"/>
  <c r="BK116" i="2"/>
  <c r="BI116" i="2"/>
  <c r="BH116" i="2"/>
  <c r="BG116" i="2"/>
  <c r="BF116" i="2"/>
  <c r="BE116" i="2"/>
  <c r="T116" i="2"/>
  <c r="R116" i="2"/>
  <c r="P116" i="2"/>
  <c r="J116" i="2"/>
  <c r="BK115" i="2"/>
  <c r="T115" i="2"/>
  <c r="R115" i="2"/>
  <c r="P115" i="2"/>
  <c r="J115" i="2"/>
  <c r="BK114" i="2"/>
  <c r="BI114" i="2"/>
  <c r="BH114" i="2"/>
  <c r="BG114" i="2"/>
  <c r="BF114" i="2"/>
  <c r="BE114" i="2"/>
  <c r="T114" i="2"/>
  <c r="R114" i="2"/>
  <c r="P114" i="2"/>
  <c r="J114" i="2"/>
  <c r="BK113" i="2"/>
  <c r="BI113" i="2"/>
  <c r="BH113" i="2"/>
  <c r="BG113" i="2"/>
  <c r="BF113" i="2"/>
  <c r="BE113" i="2"/>
  <c r="T113" i="2"/>
  <c r="R113" i="2"/>
  <c r="P113" i="2"/>
  <c r="J113" i="2"/>
  <c r="BK112" i="2"/>
  <c r="BI112" i="2"/>
  <c r="BH112" i="2"/>
  <c r="BG112" i="2"/>
  <c r="BF112" i="2"/>
  <c r="BE112" i="2"/>
  <c r="T112" i="2"/>
  <c r="R112" i="2"/>
  <c r="P112" i="2"/>
  <c r="J112" i="2"/>
  <c r="BK111" i="2"/>
  <c r="T111" i="2"/>
  <c r="R111" i="2"/>
  <c r="P111" i="2"/>
  <c r="J111" i="2"/>
  <c r="BK110" i="2"/>
  <c r="BI110" i="2"/>
  <c r="BH110" i="2"/>
  <c r="BG110" i="2"/>
  <c r="BF110" i="2"/>
  <c r="BE110" i="2"/>
  <c r="T110" i="2"/>
  <c r="R110" i="2"/>
  <c r="P110" i="2"/>
  <c r="J110" i="2"/>
  <c r="BK109" i="2"/>
  <c r="T109" i="2"/>
  <c r="R109" i="2"/>
  <c r="P109" i="2"/>
  <c r="J109" i="2"/>
  <c r="BK108" i="2"/>
  <c r="BI108" i="2"/>
  <c r="BH108" i="2"/>
  <c r="BG108" i="2"/>
  <c r="BF108" i="2"/>
  <c r="BE108" i="2"/>
  <c r="T108" i="2"/>
  <c r="R108" i="2"/>
  <c r="P108" i="2"/>
  <c r="J108" i="2"/>
  <c r="BK107" i="2"/>
  <c r="T107" i="2"/>
  <c r="R107" i="2"/>
  <c r="P107" i="2"/>
  <c r="J107" i="2"/>
  <c r="BK106" i="2"/>
  <c r="BI106" i="2"/>
  <c r="BH106" i="2"/>
  <c r="BG106" i="2"/>
  <c r="BF106" i="2"/>
  <c r="BE106" i="2"/>
  <c r="T106" i="2"/>
  <c r="R106" i="2"/>
  <c r="P106" i="2"/>
  <c r="J106" i="2"/>
  <c r="BK105" i="2"/>
  <c r="T105" i="2"/>
  <c r="R105" i="2"/>
  <c r="P105" i="2"/>
  <c r="J105" i="2"/>
  <c r="J104" i="2"/>
  <c r="J103" i="2"/>
  <c r="BK102" i="2"/>
  <c r="BI102" i="2"/>
  <c r="BH102" i="2"/>
  <c r="BG102" i="2"/>
  <c r="BF102" i="2"/>
  <c r="BE102" i="2"/>
  <c r="T102" i="2"/>
  <c r="R102" i="2"/>
  <c r="P102" i="2"/>
  <c r="J102" i="2"/>
  <c r="BK101" i="2"/>
  <c r="T101" i="2"/>
  <c r="R101" i="2"/>
  <c r="P101" i="2"/>
  <c r="J101" i="2"/>
  <c r="BK100" i="2"/>
  <c r="BI100" i="2"/>
  <c r="BH100" i="2"/>
  <c r="BG100" i="2"/>
  <c r="BF100" i="2"/>
  <c r="BE100" i="2"/>
  <c r="T100" i="2"/>
  <c r="R100" i="2"/>
  <c r="P100" i="2"/>
  <c r="J100" i="2"/>
  <c r="BK99" i="2"/>
  <c r="BI99" i="2"/>
  <c r="BH99" i="2"/>
  <c r="BG99" i="2"/>
  <c r="BF99" i="2"/>
  <c r="BE99" i="2"/>
  <c r="T99" i="2"/>
  <c r="R99" i="2"/>
  <c r="P99" i="2"/>
  <c r="J99" i="2"/>
  <c r="BK98" i="2"/>
  <c r="T98" i="2"/>
  <c r="R98" i="2"/>
  <c r="P98" i="2"/>
  <c r="J98" i="2"/>
  <c r="J97" i="2"/>
  <c r="J96" i="2"/>
  <c r="BK95" i="2"/>
  <c r="BI95" i="2"/>
  <c r="BH95" i="2"/>
  <c r="BG95" i="2"/>
  <c r="BF95" i="2"/>
  <c r="BE95" i="2"/>
  <c r="T95" i="2"/>
  <c r="R95" i="2"/>
  <c r="P95" i="2"/>
  <c r="J95" i="2"/>
  <c r="BK94" i="2"/>
  <c r="T94" i="2"/>
  <c r="R94" i="2"/>
  <c r="P94" i="2"/>
  <c r="J94" i="2"/>
  <c r="J93" i="2"/>
  <c r="J92" i="2"/>
  <c r="BK91" i="2"/>
  <c r="BI91" i="2"/>
  <c r="BH91" i="2"/>
  <c r="BG91" i="2"/>
  <c r="BF91" i="2"/>
  <c r="BE91" i="2"/>
  <c r="T91" i="2"/>
  <c r="R91" i="2"/>
  <c r="P91" i="2"/>
  <c r="J91" i="2"/>
  <c r="BK90" i="2"/>
  <c r="BI90" i="2"/>
  <c r="BH90" i="2"/>
  <c r="BG90" i="2"/>
  <c r="BF90" i="2"/>
  <c r="BE90" i="2"/>
  <c r="T90" i="2"/>
  <c r="R90" i="2"/>
  <c r="P90" i="2"/>
  <c r="J90" i="2"/>
  <c r="BK89" i="2"/>
  <c r="BI89" i="2"/>
  <c r="BH89" i="2"/>
  <c r="BG89" i="2"/>
  <c r="BF89" i="2"/>
  <c r="BE89" i="2"/>
  <c r="T89" i="2"/>
  <c r="R89" i="2"/>
  <c r="P89" i="2"/>
  <c r="J89" i="2"/>
  <c r="BK88" i="2"/>
  <c r="BI88" i="2"/>
  <c r="BH88" i="2"/>
  <c r="BG88" i="2"/>
  <c r="BF88" i="2"/>
  <c r="BE88" i="2"/>
  <c r="T88" i="2"/>
  <c r="R88" i="2"/>
  <c r="P88" i="2"/>
  <c r="J88" i="2"/>
  <c r="BK87" i="2"/>
  <c r="T87" i="2"/>
  <c r="R87" i="2"/>
  <c r="P87" i="2"/>
  <c r="J87" i="2"/>
  <c r="BK86" i="2"/>
  <c r="BI86" i="2"/>
  <c r="BH86" i="2"/>
  <c r="BG86" i="2"/>
  <c r="BF86" i="2"/>
  <c r="BE86" i="2"/>
  <c r="T86" i="2"/>
  <c r="R86" i="2"/>
  <c r="P86" i="2"/>
  <c r="J86" i="2"/>
  <c r="BK85" i="2"/>
  <c r="BI85" i="2"/>
  <c r="BH85" i="2"/>
  <c r="BG85" i="2"/>
  <c r="BF85" i="2"/>
  <c r="BE85" i="2"/>
  <c r="T85" i="2"/>
  <c r="R85" i="2"/>
  <c r="P85" i="2"/>
  <c r="J85" i="2"/>
  <c r="BK84" i="2"/>
  <c r="T84" i="2"/>
  <c r="R84" i="2"/>
  <c r="P84" i="2"/>
  <c r="J84" i="2"/>
  <c r="BK83" i="2"/>
  <c r="BI83" i="2"/>
  <c r="BH83" i="2"/>
  <c r="BG83" i="2"/>
  <c r="BF83" i="2"/>
  <c r="BE83" i="2"/>
  <c r="T83" i="2"/>
  <c r="R83" i="2"/>
  <c r="P83" i="2"/>
  <c r="J83" i="2"/>
  <c r="BK82" i="2"/>
  <c r="BI82" i="2"/>
  <c r="BH82" i="2"/>
  <c r="BG82" i="2"/>
  <c r="BF82" i="2"/>
  <c r="BE82" i="2"/>
  <c r="T82" i="2"/>
  <c r="R82" i="2"/>
  <c r="P82" i="2"/>
  <c r="J82" i="2"/>
  <c r="BK81" i="2"/>
  <c r="BI81" i="2"/>
  <c r="BH81" i="2"/>
  <c r="BG81" i="2"/>
  <c r="BF81" i="2"/>
  <c r="BE81" i="2"/>
  <c r="T81" i="2"/>
  <c r="R81" i="2"/>
  <c r="P81" i="2"/>
  <c r="J81" i="2"/>
  <c r="BK80" i="2"/>
  <c r="T80" i="2"/>
  <c r="R80" i="2"/>
  <c r="P80" i="2"/>
  <c r="J80" i="2"/>
  <c r="J79" i="2"/>
  <c r="J78" i="2"/>
  <c r="BK77" i="2"/>
  <c r="BI77" i="2"/>
  <c r="BH77" i="2"/>
  <c r="BG77" i="2"/>
  <c r="BF77" i="2"/>
  <c r="BE77" i="2"/>
  <c r="T77" i="2"/>
  <c r="R77" i="2"/>
  <c r="P77" i="2"/>
  <c r="J77" i="2"/>
  <c r="BK76" i="2"/>
  <c r="T76" i="2"/>
  <c r="R76" i="2"/>
  <c r="P76" i="2"/>
  <c r="J76" i="2"/>
  <c r="J75" i="2"/>
  <c r="J74" i="2"/>
  <c r="J70" i="2"/>
  <c r="J69" i="2"/>
  <c r="J68" i="2"/>
  <c r="J67" i="2"/>
  <c r="BK66" i="2"/>
  <c r="BI66" i="2"/>
  <c r="BH66" i="2"/>
  <c r="BG66" i="2"/>
  <c r="BF66" i="2"/>
  <c r="BE66" i="2"/>
  <c r="T66" i="2"/>
  <c r="R66" i="2"/>
  <c r="P66" i="2"/>
  <c r="J66" i="2"/>
  <c r="BK65" i="2"/>
  <c r="BI65" i="2"/>
  <c r="BH65" i="2"/>
  <c r="BG65" i="2"/>
  <c r="BF65" i="2"/>
  <c r="BE65" i="2"/>
  <c r="T65" i="2"/>
  <c r="R65" i="2"/>
  <c r="P65" i="2"/>
  <c r="J65" i="2"/>
  <c r="BK64" i="2"/>
  <c r="T64" i="2"/>
  <c r="R64" i="2"/>
  <c r="P64" i="2"/>
  <c r="J64" i="2"/>
  <c r="J63" i="2"/>
  <c r="J62" i="2"/>
  <c r="J61" i="2"/>
  <c r="J60" i="2"/>
  <c r="BK59" i="2"/>
  <c r="BI59" i="2"/>
  <c r="BH59" i="2"/>
  <c r="BG59" i="2"/>
  <c r="BF59" i="2"/>
  <c r="BE59" i="2"/>
  <c r="T59" i="2"/>
  <c r="R59" i="2"/>
  <c r="P59" i="2"/>
  <c r="J59" i="2"/>
  <c r="BK58" i="2"/>
  <c r="BI58" i="2"/>
  <c r="BH58" i="2"/>
  <c r="BG58" i="2"/>
  <c r="BF58" i="2"/>
  <c r="BE58" i="2"/>
  <c r="T58" i="2"/>
  <c r="R58" i="2"/>
  <c r="P58" i="2"/>
  <c r="J58" i="2"/>
  <c r="BK57" i="2"/>
  <c r="T57" i="2"/>
  <c r="R57" i="2"/>
  <c r="P57" i="2"/>
  <c r="J57" i="2"/>
  <c r="J56" i="2"/>
  <c r="J55" i="2"/>
  <c r="J54" i="2"/>
  <c r="J53" i="2"/>
  <c r="J52" i="2"/>
  <c r="J51" i="2"/>
  <c r="J50" i="2"/>
  <c r="BK49" i="2"/>
  <c r="BI49" i="2"/>
  <c r="BH49" i="2"/>
  <c r="BG49" i="2"/>
  <c r="BF49" i="2"/>
  <c r="BE49" i="2"/>
  <c r="T49" i="2"/>
  <c r="R49" i="2"/>
  <c r="P49" i="2"/>
  <c r="J49" i="2"/>
  <c r="BK48" i="2"/>
  <c r="BI48" i="2"/>
  <c r="BH48" i="2"/>
  <c r="BG48" i="2"/>
  <c r="BF48" i="2"/>
  <c r="BE48" i="2"/>
  <c r="T48" i="2"/>
  <c r="R48" i="2"/>
  <c r="P48" i="2"/>
  <c r="J48" i="2"/>
  <c r="BK47" i="2"/>
  <c r="BI47" i="2"/>
  <c r="BH47" i="2"/>
  <c r="BG47" i="2"/>
  <c r="BF47" i="2"/>
  <c r="BE47" i="2"/>
  <c r="T47" i="2"/>
  <c r="R47" i="2"/>
  <c r="P47" i="2"/>
  <c r="J47" i="2"/>
  <c r="BK46" i="2"/>
  <c r="BI46" i="2"/>
  <c r="BH46" i="2"/>
  <c r="BG46" i="2"/>
  <c r="BF46" i="2"/>
  <c r="BE46" i="2"/>
  <c r="T46" i="2"/>
  <c r="R46" i="2"/>
  <c r="P46" i="2"/>
  <c r="J46" i="2"/>
  <c r="BK45" i="2"/>
  <c r="BI45" i="2"/>
  <c r="BH45" i="2"/>
  <c r="BG45" i="2"/>
  <c r="BF45" i="2"/>
  <c r="BE45" i="2"/>
  <c r="T45" i="2"/>
  <c r="R45" i="2"/>
  <c r="P45" i="2"/>
  <c r="J45" i="2"/>
  <c r="BK44" i="2"/>
  <c r="T44" i="2"/>
  <c r="R44" i="2"/>
  <c r="P44" i="2"/>
  <c r="J44" i="2"/>
  <c r="J43" i="2"/>
  <c r="J42" i="2"/>
  <c r="BK41" i="2"/>
  <c r="BI41" i="2"/>
  <c r="BH41" i="2"/>
  <c r="BG41" i="2"/>
  <c r="BF41" i="2"/>
  <c r="BE41" i="2"/>
  <c r="T41" i="2"/>
  <c r="R41" i="2"/>
  <c r="P41" i="2"/>
  <c r="J41" i="2"/>
  <c r="BK40" i="2"/>
  <c r="BI40" i="2"/>
  <c r="BH40" i="2"/>
  <c r="BG40" i="2"/>
  <c r="BF40" i="2"/>
  <c r="BE40" i="2"/>
  <c r="T40" i="2"/>
  <c r="R40" i="2"/>
  <c r="P40" i="2"/>
  <c r="J40" i="2"/>
  <c r="BK39" i="2"/>
  <c r="T39" i="2"/>
  <c r="R39" i="2"/>
  <c r="P39" i="2"/>
  <c r="J39" i="2"/>
  <c r="BK38" i="2"/>
  <c r="BI38" i="2"/>
  <c r="BH38" i="2"/>
  <c r="BG38" i="2"/>
  <c r="BF38" i="2"/>
  <c r="BE38" i="2"/>
  <c r="T38" i="2"/>
  <c r="R38" i="2"/>
  <c r="P38" i="2"/>
  <c r="J38" i="2"/>
  <c r="BK37" i="2"/>
  <c r="BI37" i="2"/>
  <c r="BH37" i="2"/>
  <c r="BG37" i="2"/>
  <c r="BF37" i="2"/>
  <c r="BE37" i="2"/>
  <c r="T37" i="2"/>
  <c r="R37" i="2"/>
  <c r="P37" i="2"/>
  <c r="J37" i="2"/>
  <c r="BK36" i="2"/>
  <c r="BI36" i="2"/>
  <c r="BH36" i="2"/>
  <c r="BG36" i="2"/>
  <c r="BF36" i="2"/>
  <c r="BE36" i="2"/>
  <c r="T36" i="2"/>
  <c r="R36" i="2"/>
  <c r="P36" i="2"/>
  <c r="J36" i="2"/>
  <c r="BK35" i="2"/>
  <c r="T35" i="2"/>
  <c r="R35" i="2"/>
  <c r="P35" i="2"/>
  <c r="J35" i="2"/>
  <c r="J34" i="2"/>
  <c r="J33" i="2"/>
  <c r="J32" i="2"/>
  <c r="J31" i="2"/>
  <c r="BK30" i="2"/>
  <c r="BI30" i="2"/>
  <c r="BH30" i="2"/>
  <c r="BG30" i="2"/>
  <c r="BF30" i="2"/>
  <c r="BE30" i="2"/>
  <c r="T30" i="2"/>
  <c r="R30" i="2"/>
  <c r="P30" i="2"/>
  <c r="J30" i="2"/>
  <c r="BK29" i="2"/>
  <c r="BI29" i="2"/>
  <c r="BH29" i="2"/>
  <c r="BG29" i="2"/>
  <c r="BF29" i="2"/>
  <c r="BE29" i="2"/>
  <c r="T29" i="2"/>
  <c r="R29" i="2"/>
  <c r="P29" i="2"/>
  <c r="J29" i="2"/>
  <c r="BK28" i="2"/>
  <c r="BI28" i="2"/>
  <c r="BH28" i="2"/>
  <c r="BG28" i="2"/>
  <c r="BF28" i="2"/>
  <c r="BE28" i="2"/>
  <c r="T28" i="2"/>
  <c r="R28" i="2"/>
  <c r="P28" i="2"/>
  <c r="J28" i="2"/>
  <c r="BK27" i="2"/>
  <c r="T27" i="2"/>
  <c r="R27" i="2"/>
  <c r="P27" i="2"/>
  <c r="J27" i="2"/>
  <c r="BK26" i="2"/>
  <c r="BI26" i="2"/>
  <c r="BH26" i="2"/>
  <c r="BG26" i="2"/>
  <c r="BF26" i="2"/>
  <c r="BE26" i="2"/>
  <c r="T26" i="2"/>
  <c r="R26" i="2"/>
  <c r="P26" i="2"/>
  <c r="J26" i="2"/>
  <c r="BK25" i="2"/>
  <c r="T25" i="2"/>
  <c r="R25" i="2"/>
  <c r="P25" i="2"/>
  <c r="J25" i="2"/>
  <c r="J24" i="2"/>
  <c r="J23" i="2"/>
  <c r="BK22" i="2"/>
  <c r="BI22" i="2"/>
  <c r="BH22" i="2"/>
  <c r="BG22" i="2"/>
  <c r="BF22" i="2"/>
  <c r="BE22" i="2"/>
  <c r="T22" i="2"/>
  <c r="R22" i="2"/>
  <c r="P22" i="2"/>
  <c r="J22" i="2"/>
  <c r="BK21" i="2"/>
  <c r="BI21" i="2"/>
  <c r="BH21" i="2"/>
  <c r="BG21" i="2"/>
  <c r="BF21" i="2"/>
  <c r="BE21" i="2"/>
  <c r="T21" i="2"/>
  <c r="R21" i="2"/>
  <c r="P21" i="2"/>
  <c r="J21" i="2"/>
  <c r="BK20" i="2"/>
  <c r="BI20" i="2"/>
  <c r="BH20" i="2"/>
  <c r="BG20" i="2"/>
  <c r="BF20" i="2"/>
  <c r="BE20" i="2"/>
  <c r="T20" i="2"/>
  <c r="R20" i="2"/>
  <c r="P20" i="2"/>
  <c r="J20" i="2"/>
  <c r="BK19" i="2"/>
  <c r="BI19" i="2"/>
  <c r="BH19" i="2"/>
  <c r="BG19" i="2"/>
  <c r="BF19" i="2"/>
  <c r="BE19" i="2"/>
  <c r="T19" i="2"/>
  <c r="R19" i="2"/>
  <c r="P19" i="2"/>
  <c r="J19" i="2"/>
  <c r="BK18" i="2"/>
  <c r="T18" i="2"/>
  <c r="R18" i="2"/>
  <c r="P18" i="2"/>
  <c r="J18" i="2"/>
  <c r="J17" i="2"/>
  <c r="J16" i="2"/>
  <c r="BK15" i="2"/>
  <c r="BI15" i="2"/>
  <c r="BH15" i="2"/>
  <c r="BG15" i="2"/>
  <c r="BF15" i="2"/>
  <c r="BE15" i="2"/>
  <c r="T15" i="2"/>
  <c r="R15" i="2"/>
  <c r="P15" i="2"/>
  <c r="J15" i="2"/>
  <c r="BK14" i="2"/>
  <c r="T14" i="2"/>
  <c r="R14" i="2"/>
  <c r="P14" i="2"/>
  <c r="J14" i="2"/>
  <c r="BK13" i="2"/>
  <c r="T13" i="2"/>
  <c r="R13" i="2"/>
  <c r="P13" i="2"/>
  <c r="P12" i="2" s="1"/>
  <c r="J13" i="2"/>
  <c r="BK12" i="2"/>
  <c r="T12" i="2"/>
  <c r="R12" i="2"/>
  <c r="J12" i="2"/>
  <c r="BK11" i="2"/>
  <c r="BI11" i="2"/>
  <c r="BH11" i="2"/>
  <c r="BG11" i="2"/>
  <c r="BF11" i="2"/>
  <c r="BE11" i="2"/>
  <c r="T11" i="2"/>
  <c r="R11" i="2"/>
  <c r="P11" i="2"/>
  <c r="J11" i="2"/>
  <c r="BK10" i="2"/>
  <c r="BI10" i="2"/>
  <c r="BH10" i="2"/>
  <c r="BG10" i="2"/>
  <c r="BF10" i="2"/>
  <c r="BE10" i="2"/>
  <c r="T10" i="2"/>
  <c r="R10" i="2"/>
  <c r="P10" i="2"/>
  <c r="J10" i="2"/>
  <c r="BK9" i="2"/>
  <c r="BI9" i="2"/>
  <c r="BH9" i="2"/>
  <c r="BG9" i="2"/>
  <c r="BF9" i="2"/>
  <c r="BE9" i="2"/>
  <c r="T9" i="2"/>
  <c r="R9" i="2"/>
  <c r="P9" i="2"/>
  <c r="J9" i="2"/>
  <c r="BK8" i="2"/>
  <c r="BI8" i="2"/>
  <c r="BH8" i="2"/>
  <c r="BG8" i="2"/>
  <c r="BF8" i="2"/>
  <c r="BE8" i="2"/>
  <c r="T8" i="2"/>
  <c r="R8" i="2"/>
  <c r="P8" i="2"/>
  <c r="J8" i="2"/>
  <c r="BK7" i="2"/>
  <c r="BI7" i="2"/>
  <c r="BH7" i="2"/>
  <c r="BG7" i="2"/>
  <c r="BF7" i="2"/>
  <c r="BE7" i="2"/>
  <c r="T7" i="2"/>
  <c r="R7" i="2"/>
  <c r="P7" i="2"/>
  <c r="J7" i="2"/>
  <c r="BK6" i="2"/>
  <c r="BI6" i="2"/>
  <c r="BH6" i="2"/>
  <c r="BG6" i="2"/>
  <c r="BF6" i="2"/>
  <c r="BE6" i="2"/>
  <c r="T6" i="2"/>
  <c r="R6" i="2"/>
  <c r="P6" i="2"/>
  <c r="J6" i="2"/>
  <c r="BK5" i="2"/>
  <c r="BI5" i="2"/>
  <c r="BH5" i="2"/>
  <c r="BG5" i="2"/>
  <c r="BF5" i="2"/>
  <c r="BE5" i="2"/>
  <c r="T5" i="2"/>
  <c r="R5" i="2"/>
  <c r="P5" i="2"/>
  <c r="J5" i="2"/>
  <c r="BK4" i="2"/>
  <c r="BI4" i="2"/>
  <c r="BH4" i="2"/>
  <c r="BG4" i="2"/>
  <c r="BF4" i="2"/>
  <c r="BE4" i="2"/>
  <c r="T4" i="2"/>
  <c r="R4" i="2"/>
  <c r="P4" i="2"/>
  <c r="J4" i="2"/>
  <c r="BK3" i="2"/>
  <c r="BI3" i="2"/>
  <c r="BH3" i="2"/>
  <c r="BG3" i="2"/>
  <c r="BF3" i="2"/>
  <c r="BE3" i="2"/>
  <c r="T3" i="2"/>
  <c r="R3" i="2"/>
  <c r="P3" i="2"/>
  <c r="J3" i="2"/>
  <c r="BK2" i="2"/>
  <c r="T2" i="2"/>
  <c r="R2" i="2"/>
  <c r="P2" i="2"/>
  <c r="J2" i="2"/>
</calcChain>
</file>

<file path=xl/sharedStrings.xml><?xml version="1.0" encoding="utf-8"?>
<sst xmlns="http://schemas.openxmlformats.org/spreadsheetml/2006/main" count="1450" uniqueCount="374">
  <si>
    <t>D</t>
  </si>
  <si>
    <t>D1</t>
  </si>
  <si>
    <t>Rozvaděč RB</t>
  </si>
  <si>
    <t>1</t>
  </si>
  <si>
    <t>0</t>
  </si>
  <si>
    <t>ROZPOCET</t>
  </si>
  <si>
    <t>K</t>
  </si>
  <si>
    <t>1182-16259</t>
  </si>
  <si>
    <t>Rozvodnicová skříň, plastová vestavná, 56 MODULŮ - 365x780x100-Z</t>
  </si>
  <si>
    <t>Ks</t>
  </si>
  <si>
    <t>vlastní</t>
  </si>
  <si>
    <t>dodávka a montáž?</t>
  </si>
  <si>
    <t>4</t>
  </si>
  <si>
    <t>2</t>
  </si>
  <si>
    <t>1182-16105</t>
  </si>
  <si>
    <t>32-3 Vypínač</t>
  </si>
  <si>
    <t>3</t>
  </si>
  <si>
    <t>1182-14007</t>
  </si>
  <si>
    <t>OLI-10B-1N-030AC Proudový chránič s nadproudovou ochranou</t>
  </si>
  <si>
    <t>6</t>
  </si>
  <si>
    <t>1182-14008</t>
  </si>
  <si>
    <t>OLI-16B-1N-030AC Proudový chránič s nadproudovou ochranou</t>
  </si>
  <si>
    <t>8</t>
  </si>
  <si>
    <t>5</t>
  </si>
  <si>
    <t>1182-15624</t>
  </si>
  <si>
    <t>6B-1 Jistič</t>
  </si>
  <si>
    <t>10</t>
  </si>
  <si>
    <t>1182-15627</t>
  </si>
  <si>
    <t>16B-1 Jistič</t>
  </si>
  <si>
    <t>12</t>
  </si>
  <si>
    <t>7</t>
  </si>
  <si>
    <t>1182-15756</t>
  </si>
  <si>
    <t>16B-3 Jistič</t>
  </si>
  <si>
    <t>14</t>
  </si>
  <si>
    <t>1182-10254</t>
  </si>
  <si>
    <t>20-20-A230 Instalační stykač</t>
  </si>
  <si>
    <t>16</t>
  </si>
  <si>
    <t>9</t>
  </si>
  <si>
    <t>1182-14595</t>
  </si>
  <si>
    <t>UTZ-4-A Zvonkový transformátor</t>
  </si>
  <si>
    <t>18</t>
  </si>
  <si>
    <t>D2</t>
  </si>
  <si>
    <t>Silnoproudá elektrotechnika</t>
  </si>
  <si>
    <t>D3</t>
  </si>
  <si>
    <t>Elektromontáže</t>
  </si>
  <si>
    <t>D4</t>
  </si>
  <si>
    <t>ROZVADĚČ</t>
  </si>
  <si>
    <t>11</t>
  </si>
  <si>
    <t>1263-2398</t>
  </si>
  <si>
    <t>MONTÁŽ PLASTOVÉHO ROZVADĚČE NA STAVBĚ</t>
  </si>
  <si>
    <t>ks</t>
  </si>
  <si>
    <t>rozdílné množství</t>
  </si>
  <si>
    <t>20</t>
  </si>
  <si>
    <t>59</t>
  </si>
  <si>
    <t>1263-2398.1</t>
  </si>
  <si>
    <t>DEMONTÁŽ ROZVADĚČE NA STAVBĚ</t>
  </si>
  <si>
    <t>D5</t>
  </si>
  <si>
    <t>SVÍTIDLA</t>
  </si>
  <si>
    <t>1185-1114</t>
  </si>
  <si>
    <t>"A" - Přisazené svítidlo se skleněným stínidlem, 2 x LED modul L43B07, 58W, d-590mm, plechová montura, sklo triplex opál mat, IP43</t>
  </si>
  <si>
    <t>22</t>
  </si>
  <si>
    <t>13</t>
  </si>
  <si>
    <t>1185-4692</t>
  </si>
  <si>
    <t>"B" - Přisazené svítidlo s plastovým stínidlem, 1 x LED modul 36W, d-590mm, plechová montura, opálový polykarbonát (PC), IP54</t>
  </si>
  <si>
    <t>24</t>
  </si>
  <si>
    <t>1185-9184</t>
  </si>
  <si>
    <t>"C" - Tenké nábytkové LED svítidlo, které se používá především k nasvětlení pracovních ploch kuchyní, plechová montura, led čipy, LED 5,5W, 300lm, 3000K, IP20</t>
  </si>
  <si>
    <t>26</t>
  </si>
  <si>
    <t>15</t>
  </si>
  <si>
    <t>1185-9184.1</t>
  </si>
  <si>
    <t>"D" - Přisazené svítidlo s plastovým stínidlem,  Interiérové - stropní/nástěnné, opálový polykarbonátový difuzor, ocelový plech bíle lakovaný, l=610mm, š=1200mm, h=75mm , LED 21W, 1990lm, 3000K, IP44</t>
  </si>
  <si>
    <t>28</t>
  </si>
  <si>
    <t>D32</t>
  </si>
  <si>
    <t>Montáž svítidel žárovkových se zapojením vodičů bytových nebo do spol.místností stropních přisazenýc</t>
  </si>
  <si>
    <t>62</t>
  </si>
  <si>
    <t>9998-4978</t>
  </si>
  <si>
    <t>1 zdroj se sklem</t>
  </si>
  <si>
    <t>D6</t>
  </si>
  <si>
    <t>RECYKLACE</t>
  </si>
  <si>
    <t>1184-445</t>
  </si>
  <si>
    <t>příspěvek na recyklaci svítidla</t>
  </si>
  <si>
    <t/>
  </si>
  <si>
    <t>snížená</t>
  </si>
  <si>
    <t>30</t>
  </si>
  <si>
    <t>D7</t>
  </si>
  <si>
    <t>Krabice</t>
  </si>
  <si>
    <t>17</t>
  </si>
  <si>
    <t>1123-17</t>
  </si>
  <si>
    <t>KP 68/2_KA KRABICE PŘÍSTROJOVÁ</t>
  </si>
  <si>
    <t>32</t>
  </si>
  <si>
    <t>1123-4</t>
  </si>
  <si>
    <t>KU 68-1903_KA KRABICE ODBOČNÁ</t>
  </si>
  <si>
    <t>34</t>
  </si>
  <si>
    <t>19</t>
  </si>
  <si>
    <t>1123-7271</t>
  </si>
  <si>
    <t>KO 125 E/EQ02_KA KRABICE ODB. S EQ SVORK.</t>
  </si>
  <si>
    <t>36</t>
  </si>
  <si>
    <t>D37</t>
  </si>
  <si>
    <t>ELEKTROINSTALAČNÍ KRABICE - POD OMÍTKU</t>
  </si>
  <si>
    <t>68</t>
  </si>
  <si>
    <t>1123-1</t>
  </si>
  <si>
    <t>KU 68/1 KRABICE PŘÍSTROJOVÁ</t>
  </si>
  <si>
    <t>D31</t>
  </si>
  <si>
    <t>Montáž krabic elektroinstalačních protahovacích nebo odbočných  zapuštěných plastových kruhových</t>
  </si>
  <si>
    <t>61</t>
  </si>
  <si>
    <t>9998-530</t>
  </si>
  <si>
    <t>KU68/2-1902, KO97</t>
  </si>
  <si>
    <t>D8</t>
  </si>
  <si>
    <t>SVORKOVNICE KRABICOVÁ</t>
  </si>
  <si>
    <t>1265-19</t>
  </si>
  <si>
    <t>2273-204 4x0,5-2,5mm2</t>
  </si>
  <si>
    <t>38</t>
  </si>
  <si>
    <t>21</t>
  </si>
  <si>
    <t>1265-520</t>
  </si>
  <si>
    <t>224-101 svorka lustrová - 3x 2x1,5</t>
  </si>
  <si>
    <t>40</t>
  </si>
  <si>
    <t>1265-521</t>
  </si>
  <si>
    <t>lustrhák</t>
  </si>
  <si>
    <t>42</t>
  </si>
  <si>
    <t>D9</t>
  </si>
  <si>
    <t>TRUBKY, LIŠTY</t>
  </si>
  <si>
    <t>23</t>
  </si>
  <si>
    <t>1123-64</t>
  </si>
  <si>
    <t>2323_H100 TRUBKA OHEBNÁ</t>
  </si>
  <si>
    <t>m</t>
  </si>
  <si>
    <t>44</t>
  </si>
  <si>
    <t>1123-65</t>
  </si>
  <si>
    <t>2329_H50 TRUBKA OHEBNÁ</t>
  </si>
  <si>
    <t>46</t>
  </si>
  <si>
    <t>D36</t>
  </si>
  <si>
    <t>LPFLEX - velmi nízká mechanická odolnost 125N PVC - (ČSN)</t>
  </si>
  <si>
    <t>67</t>
  </si>
  <si>
    <t>1123-64.1</t>
  </si>
  <si>
    <t>2323_H100 TRUBKA OHEBNÁ - LPFLEX</t>
  </si>
  <si>
    <t>D10</t>
  </si>
  <si>
    <t>SPÍNAČE A ZÁSUVKY</t>
  </si>
  <si>
    <t>25</t>
  </si>
  <si>
    <t>1002-4448</t>
  </si>
  <si>
    <t>Přístroj spínače jednopólového (bezšroubové svorky); řazení 1, 1So (do hořlavých podkladů B až F)</t>
  </si>
  <si>
    <t>48</t>
  </si>
  <si>
    <t>1002-4450</t>
  </si>
  <si>
    <t>Přístroj přepínače sériového (bezšroubové svorky); řazení 5 (do hořlavých podkladů B až F)</t>
  </si>
  <si>
    <t>50</t>
  </si>
  <si>
    <t>27</t>
  </si>
  <si>
    <t>1002-4451</t>
  </si>
  <si>
    <t>Přístroj přepínače střídavého (bezšroubové svorky); řazení 6, 6So (do hořlavých podkladů B až F)</t>
  </si>
  <si>
    <t>52</t>
  </si>
  <si>
    <t>1002-4452</t>
  </si>
  <si>
    <t>Přístroj přepínače křížového (bezšroubové svorky); řazení 7, 7So (do hořlavých podkladů B až F)</t>
  </si>
  <si>
    <t>54</t>
  </si>
  <si>
    <t>29</t>
  </si>
  <si>
    <t>1002-4456</t>
  </si>
  <si>
    <t>3559-A91345 Přístroj ovládače zapínacího se svorkou N (bezšroubové svorky); řazení 1/0, 1/0So, 1/0S (do hořlavých podkladů B až F)</t>
  </si>
  <si>
    <t>56</t>
  </si>
  <si>
    <t>D42</t>
  </si>
  <si>
    <t>PŘÍSTROJ OVLÁDAČE</t>
  </si>
  <si>
    <t>73</t>
  </si>
  <si>
    <t>1002-4456.1</t>
  </si>
  <si>
    <t>Přístroj ovládače zapínacího se svorkou N (bezšroubové svorky); řazení 1/0, 1/0So, 1/0S (do hořlavých podkladů B až F)</t>
  </si>
  <si>
    <t>D34</t>
  </si>
  <si>
    <t>Montáž spínačů jedno nebo dvoupólových polozapuštěných nebo zapuštěných se  zapojením vodičů vypínač</t>
  </si>
  <si>
    <t>64</t>
  </si>
  <si>
    <t>9998-4029</t>
  </si>
  <si>
    <t>1-jednopólových</t>
  </si>
  <si>
    <t>65</t>
  </si>
  <si>
    <t>9998-4044</t>
  </si>
  <si>
    <t>5-sériových, 6-střídavých</t>
  </si>
  <si>
    <t>9998-4028</t>
  </si>
  <si>
    <t>78</t>
  </si>
  <si>
    <t>9998-4029.1</t>
  </si>
  <si>
    <t>tlačítkový ovládač</t>
  </si>
  <si>
    <t>D11</t>
  </si>
  <si>
    <t>KRYT SPÍNAČE</t>
  </si>
  <si>
    <t>1002-14</t>
  </si>
  <si>
    <t>Kryt spínače kolébkového; b. bílá</t>
  </si>
  <si>
    <t>58</t>
  </si>
  <si>
    <t>31</t>
  </si>
  <si>
    <t>1002-15</t>
  </si>
  <si>
    <t>Kryt spínače kolébkového, dělený; b. bílá</t>
  </si>
  <si>
    <t>60</t>
  </si>
  <si>
    <t>74</t>
  </si>
  <si>
    <t>1002-6115</t>
  </si>
  <si>
    <t>Kryt spínače kolébkového, s popisovým polem; b. bílá</t>
  </si>
  <si>
    <t>D39</t>
  </si>
  <si>
    <t>KRYT ZÁSUVKY TELEFONNÍ</t>
  </si>
  <si>
    <t>70</t>
  </si>
  <si>
    <t>1002-880</t>
  </si>
  <si>
    <t>Kryt zásuvky telefonní, s 1 otvorem;  b. bílá</t>
  </si>
  <si>
    <t>D12</t>
  </si>
  <si>
    <t>ZÁSUVKA NN</t>
  </si>
  <si>
    <t>1002-1112</t>
  </si>
  <si>
    <t>Zásuvka jednonásobná, s ochranným kolíkem, s clonkami; řazení 2P+PE; b. bílá</t>
  </si>
  <si>
    <t>33</t>
  </si>
  <si>
    <t>1002-5717</t>
  </si>
  <si>
    <t>Zásuvka dvojnásobná (bezšroubové svorky), s ochrannými kolíky, s natočenou dutinou, s clonkami; řazení 2x(2P+PE); b. bílá</t>
  </si>
  <si>
    <t>D38</t>
  </si>
  <si>
    <t>PŘÍSTROJ ZÁSUVKY TELEFONNÍ</t>
  </si>
  <si>
    <t>69</t>
  </si>
  <si>
    <t>1002-941</t>
  </si>
  <si>
    <t>Přístroj zásuvky telefonní, jednonásobné</t>
  </si>
  <si>
    <t>D40</t>
  </si>
  <si>
    <t>PŘÍSTROJ ZÁSUVKY ANTÉNNÍ</t>
  </si>
  <si>
    <t>71</t>
  </si>
  <si>
    <t>1002-4518</t>
  </si>
  <si>
    <t>Přístroj zásuvky anténní - televizní a rozhlasové, průchozí (odbočovací útlum 7 dB)</t>
  </si>
  <si>
    <t>D33</t>
  </si>
  <si>
    <t>Montáž zásuvek domovních se zapojením vodičů, vestavných 10 popř.16 A bez odvrtání prof.otvoru, prov</t>
  </si>
  <si>
    <t>63</t>
  </si>
  <si>
    <t>9998-4235</t>
  </si>
  <si>
    <t>2P + PE</t>
  </si>
  <si>
    <t>D13</t>
  </si>
  <si>
    <t>RÁMEČEK</t>
  </si>
  <si>
    <t>1002-24</t>
  </si>
  <si>
    <t>Rámeček pro elektroinstalační přístroje, jednonásobný; b. bílá</t>
  </si>
  <si>
    <t>66</t>
  </si>
  <si>
    <t>75</t>
  </si>
  <si>
    <t>D14</t>
  </si>
  <si>
    <t>VODIČ JEDNOŽILOVÝ, IZOLACE PVC</t>
  </si>
  <si>
    <t>35</t>
  </si>
  <si>
    <t>7004-8006</t>
  </si>
  <si>
    <t>H07V-U 4  mm2 , pod omítkou</t>
  </si>
  <si>
    <t>7004-8007</t>
  </si>
  <si>
    <t>H07V-U 6  mm2 , pod omítkou</t>
  </si>
  <si>
    <t>37</t>
  </si>
  <si>
    <t>7004-8009</t>
  </si>
  <si>
    <t>H07V-U 16  mm2 , pod omítkou</t>
  </si>
  <si>
    <t>72</t>
  </si>
  <si>
    <t>D15</t>
  </si>
  <si>
    <t>KABEL SILOVÝ,IZOLACE PVC BEZ VODIČE PE</t>
  </si>
  <si>
    <t>7004-8054</t>
  </si>
  <si>
    <t>CYKY-O 2x1.5 mm2 , pod omítkou</t>
  </si>
  <si>
    <t>39</t>
  </si>
  <si>
    <t>7004-8056</t>
  </si>
  <si>
    <t>CYKY-O 3x1.5 mm2 , pod omítkou</t>
  </si>
  <si>
    <t>76</t>
  </si>
  <si>
    <t>D16</t>
  </si>
  <si>
    <t>KABEL SILOVÝ,IZOLACE PVC S VODIČEM PE</t>
  </si>
  <si>
    <t>7004-8068</t>
  </si>
  <si>
    <t>CYKY-J 3x1.5 mm2 , pod omítkou</t>
  </si>
  <si>
    <t>41</t>
  </si>
  <si>
    <t>7004-8078</t>
  </si>
  <si>
    <t>CYKY-J 5x1.5 mm2 , pod omítkou</t>
  </si>
  <si>
    <t>80</t>
  </si>
  <si>
    <t>7004-8069</t>
  </si>
  <si>
    <t>CYKY-J 3x2.5 mm2 , pod omítkou</t>
  </si>
  <si>
    <t>82</t>
  </si>
  <si>
    <t>43</t>
  </si>
  <si>
    <t>7004-8079</t>
  </si>
  <si>
    <t>CYKY-J 5x2.5 mm2 , pod omítkou</t>
  </si>
  <si>
    <t>84</t>
  </si>
  <si>
    <t>D30</t>
  </si>
  <si>
    <t>Montáž kabelů hliníkových bez ukončení uložených pod omítkou stěn AYKYL, AYKYLS, 750 V</t>
  </si>
  <si>
    <t>9998-8419</t>
  </si>
  <si>
    <t>3 x  2,5 mm2</t>
  </si>
  <si>
    <t>D17</t>
  </si>
  <si>
    <t>KABEL SDĚLOVACÍ STÍNĚNÝ</t>
  </si>
  <si>
    <t>7004-8226</t>
  </si>
  <si>
    <t>SYKFY 3x2x0.5 , pod omítkou</t>
  </si>
  <si>
    <t>86</t>
  </si>
  <si>
    <t>7004-8225</t>
  </si>
  <si>
    <t>SYKFY 2x2x0.5 , pod omítkou</t>
  </si>
  <si>
    <t>D18</t>
  </si>
  <si>
    <t>OSTATNÍ SPOTŘEBIČE</t>
  </si>
  <si>
    <t>45</t>
  </si>
  <si>
    <t>Pol1</t>
  </si>
  <si>
    <t>Elektrický sporák s objemem trouby 68 l, 4 funkcemi trouby a sklokeramickou varnou deskou. Sporák má regulaci teplot trouby v rozmezí 50–275 °C a praktický úložný prostor pro uložení plechů</t>
  </si>
  <si>
    <t>88</t>
  </si>
  <si>
    <t>Pol2</t>
  </si>
  <si>
    <t>EL.OHŘÍVAČ 125 l, svislý, kulatý , v=1067mm, průměr=524mm, 2,2kW, IP44, doba ohřevu el. energií z 10 na 60 °C - 3,3hod</t>
  </si>
  <si>
    <t>90</t>
  </si>
  <si>
    <t>D19</t>
  </si>
  <si>
    <t>Elektrotepelná zařízení</t>
  </si>
  <si>
    <t>47</t>
  </si>
  <si>
    <t>1260-363</t>
  </si>
  <si>
    <t>přímotopný konvektor - stávající, repase a montáž</t>
  </si>
  <si>
    <t>92</t>
  </si>
  <si>
    <t>1260-363.1</t>
  </si>
  <si>
    <t>přímotopný konvektor</t>
  </si>
  <si>
    <t>D20</t>
  </si>
  <si>
    <t>VYSEKANI KAPES VE ZDIVU  CIHELNEM PRO KRABICE</t>
  </si>
  <si>
    <t>9999-1350</t>
  </si>
  <si>
    <t>50x50x50 mm</t>
  </si>
  <si>
    <t>94</t>
  </si>
  <si>
    <t>D21</t>
  </si>
  <si>
    <t>VYBOURANI OTVORU VE ZDIVU CIHELNEM DO PLOCHY 2.25 dm2</t>
  </si>
  <si>
    <t>49</t>
  </si>
  <si>
    <t>9999-1310</t>
  </si>
  <si>
    <t>Stena do 450mm</t>
  </si>
  <si>
    <t>96</t>
  </si>
  <si>
    <t>D22</t>
  </si>
  <si>
    <t>VYBOURANI OTVORU VE ZDIVU CIHELNEM DO PRUMERU 60mm</t>
  </si>
  <si>
    <t>9999-1305</t>
  </si>
  <si>
    <t>98</t>
  </si>
  <si>
    <t>D23</t>
  </si>
  <si>
    <t>VYSEKANI RYH VE ZDIVU  CIHELNEM - HLOUBKA 30mm</t>
  </si>
  <si>
    <t>51</t>
  </si>
  <si>
    <t>9999-1388</t>
  </si>
  <si>
    <t>Sire 30 mm</t>
  </si>
  <si>
    <t>100</t>
  </si>
  <si>
    <t>9999-1389</t>
  </si>
  <si>
    <t>Sire 70 mm</t>
  </si>
  <si>
    <t>102</t>
  </si>
  <si>
    <t>53</t>
  </si>
  <si>
    <t>9999-1390</t>
  </si>
  <si>
    <t>Sire 100 mm</t>
  </si>
  <si>
    <t>104</t>
  </si>
  <si>
    <t>D24</t>
  </si>
  <si>
    <t>HRUBA VYPLN RYH MALTOU</t>
  </si>
  <si>
    <t>9999-1492</t>
  </si>
  <si>
    <t>Jakekoliv sire</t>
  </si>
  <si>
    <t>m2</t>
  </si>
  <si>
    <t>106</t>
  </si>
  <si>
    <t>D25</t>
  </si>
  <si>
    <t>OMITKA RYH VE STENACH MALTOU</t>
  </si>
  <si>
    <t>55</t>
  </si>
  <si>
    <t>9999-1494</t>
  </si>
  <si>
    <t>Sire do 150 mm</t>
  </si>
  <si>
    <t>108</t>
  </si>
  <si>
    <t>D26</t>
  </si>
  <si>
    <t>ODVOZ SUTI</t>
  </si>
  <si>
    <t>9999-1186</t>
  </si>
  <si>
    <t>Do vzdálenosti 1 km</t>
  </si>
  <si>
    <t>m3</t>
  </si>
  <si>
    <t>110</t>
  </si>
  <si>
    <t>D27</t>
  </si>
  <si>
    <t>HODINOVE ZUCTOVACI SAZBY</t>
  </si>
  <si>
    <t>57</t>
  </si>
  <si>
    <t>9999-1291</t>
  </si>
  <si>
    <t>Montáže pro ostatní specialisty a dokončovací práce</t>
  </si>
  <si>
    <t>hod</t>
  </si>
  <si>
    <t>112</t>
  </si>
  <si>
    <t>D28</t>
  </si>
  <si>
    <t>PROVEDENI REVIZNICH ZKOUSEK  DLE CSN 33 2000-6</t>
  </si>
  <si>
    <t>9999-1298</t>
  </si>
  <si>
    <t>Výchozí revize včetně vypracování revizní zprávy</t>
  </si>
  <si>
    <t>kpl</t>
  </si>
  <si>
    <t>114</t>
  </si>
  <si>
    <t>D29</t>
  </si>
  <si>
    <t>Demontáže</t>
  </si>
  <si>
    <t>116</t>
  </si>
  <si>
    <t>118</t>
  </si>
  <si>
    <t>120</t>
  </si>
  <si>
    <t>122</t>
  </si>
  <si>
    <t>124</t>
  </si>
  <si>
    <t>126</t>
  </si>
  <si>
    <t>128</t>
  </si>
  <si>
    <t>130</t>
  </si>
  <si>
    <t>D35</t>
  </si>
  <si>
    <t>Elektronické komunikace</t>
  </si>
  <si>
    <t>132</t>
  </si>
  <si>
    <t>134</t>
  </si>
  <si>
    <t>136</t>
  </si>
  <si>
    <t>138</t>
  </si>
  <si>
    <t>140</t>
  </si>
  <si>
    <t>D41</t>
  </si>
  <si>
    <t>KRYT ZÁSUVKY ANTÉNNÍ</t>
  </si>
  <si>
    <t>1002-6182</t>
  </si>
  <si>
    <t>Kryt zásuvky anténní univerzální (TV+R+SAT), s vylamovacím otvorem; b. bílá</t>
  </si>
  <si>
    <t>142</t>
  </si>
  <si>
    <t>144</t>
  </si>
  <si>
    <t>146</t>
  </si>
  <si>
    <t>148</t>
  </si>
  <si>
    <t>150</t>
  </si>
  <si>
    <t>D43</t>
  </si>
  <si>
    <t> Zařízení zvukové signalizace</t>
  </si>
  <si>
    <t>77</t>
  </si>
  <si>
    <t>9997-2631</t>
  </si>
  <si>
    <t>Zvonek pro vnitř.použití na stř.,ss.nap.3-24V</t>
  </si>
  <si>
    <t>152</t>
  </si>
  <si>
    <t>154</t>
  </si>
  <si>
    <t>dodávka</t>
  </si>
  <si>
    <t>montáž na stavbě</t>
  </si>
  <si>
    <t>demontáž stávajícíh rozvaděčů</t>
  </si>
  <si>
    <t>5 kusů nových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</si>
</sst>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,##0.000"/>
    <numFmt numFmtId="169" formatCode="#,##0.00000"/>
  </numFmts>
  <fonts count="7">
    <font>
      <sz val="8"/>
      <name val="Arial CE"/>
      <charset val="134"/>
    </font>
    <font>
      <sz val="8"/>
      <color rgb="FF003366"/>
      <name val="Arial CE"/>
      <charset val="134"/>
    </font>
    <font>
      <sz val="12"/>
      <color rgb="FF003366"/>
      <name val="Arial CE"/>
      <charset val="134"/>
    </font>
    <font>
      <sz val="9"/>
      <name val="Arial CE"/>
      <charset val="134"/>
    </font>
    <font>
      <sz val="10"/>
      <color rgb="FF003366"/>
      <name val="Arial CE"/>
      <charset val="134"/>
    </font>
    <font>
      <b/>
      <sz val="9"/>
      <color rgb="FFFF0000"/>
      <name val="Arial CE"/>
      <charset val="134"/>
    </font>
    <font>
      <sz val="9"/>
      <color rgb="FF969696"/>
      <name val="Arial CE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1" fillId="0" borderId="1" xfId="0" applyFont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8" fontId="3" fillId="0" borderId="2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protection locked="0"/>
    </xf>
    <xf numFmtId="4" fontId="2" fillId="0" borderId="0" xfId="0" applyNumberFormat="1" applyFont="1" applyAlignment="1" applyProtection="1"/>
    <xf numFmtId="0" fontId="1" fillId="0" borderId="1" xfId="0" applyFont="1" applyBorder="1" applyAlignment="1"/>
    <xf numFmtId="0" fontId="1" fillId="0" borderId="3" xfId="0" applyFont="1" applyBorder="1" applyAlignment="1" applyProtection="1"/>
    <xf numFmtId="0" fontId="1" fillId="0" borderId="0" xfId="0" applyFont="1" applyBorder="1" applyAlignment="1" applyProtection="1"/>
    <xf numFmtId="169" fontId="1" fillId="0" borderId="0" xfId="0" applyNumberFormat="1" applyFont="1" applyBorder="1" applyAlignment="1" applyProtection="1"/>
    <xf numFmtId="4" fontId="3" fillId="2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9" fontId="6" fillId="0" borderId="0" xfId="0" applyNumberFormat="1" applyFont="1" applyBorder="1" applyAlignment="1" applyProtection="1">
      <alignment vertical="center"/>
    </xf>
    <xf numFmtId="4" fontId="4" fillId="0" borderId="0" xfId="0" applyNumberFormat="1" applyFont="1" applyAlignment="1" applyProtection="1"/>
    <xf numFmtId="0" fontId="0" fillId="0" borderId="1" xfId="0" applyFont="1" applyBorder="1" applyAlignment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9" fontId="1" fillId="0" borderId="4" xfId="0" applyNumberFormat="1" applyFont="1" applyBorder="1" applyAlignment="1" applyProtection="1"/>
    <xf numFmtId="169" fontId="6" fillId="0" borderId="4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168" fontId="3" fillId="0" borderId="0" xfId="0" applyNumberFormat="1" applyFont="1" applyAlignment="1" applyProtection="1">
      <alignment vertical="center"/>
    </xf>
    <xf numFmtId="4" fontId="3" fillId="2" borderId="0" xfId="0" applyNumberFormat="1" applyFont="1" applyFill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169" fontId="6" fillId="0" borderId="10" xfId="0" applyNumberFormat="1" applyFont="1" applyBorder="1" applyAlignment="1" applyProtection="1">
      <alignment vertical="center"/>
    </xf>
    <xf numFmtId="169" fontId="6" fillId="0" borderId="11" xfId="0" applyNumberFormat="1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68"/>
  <sheetViews>
    <sheetView tabSelected="1" topLeftCell="C92" zoomScale="115" zoomScaleNormal="115" workbookViewId="0">
      <selection activeCell="N168" sqref="N168:N169"/>
    </sheetView>
  </sheetViews>
  <sheetFormatPr defaultColWidth="9.140625" defaultRowHeight="10.199999999999999"/>
  <cols>
    <col min="3" max="3" width="4.140625" customWidth="1"/>
    <col min="4" max="4" width="3.28515625" customWidth="1"/>
    <col min="5" max="5" width="13.7109375" customWidth="1"/>
    <col min="6" max="6" width="65.140625" customWidth="1"/>
  </cols>
  <sheetData>
    <row r="2" spans="1:65" s="1" customFormat="1" ht="25.95" customHeight="1">
      <c r="B2" s="3"/>
      <c r="C2" s="4"/>
      <c r="D2" s="5" t="s">
        <v>0</v>
      </c>
      <c r="E2" s="6" t="s">
        <v>1</v>
      </c>
      <c r="F2" s="6" t="s">
        <v>2</v>
      </c>
      <c r="G2" s="4"/>
      <c r="H2" s="4"/>
      <c r="I2" s="15"/>
      <c r="J2" s="16">
        <f>BK2</f>
        <v>0</v>
      </c>
      <c r="K2" s="4"/>
      <c r="L2" s="17"/>
      <c r="M2" s="18"/>
      <c r="N2" s="19"/>
      <c r="O2" s="19"/>
      <c r="P2" s="20">
        <f t="shared" ref="P2:T2" si="0">SUM(P3:P11)</f>
        <v>0</v>
      </c>
      <c r="Q2" s="19"/>
      <c r="R2" s="20">
        <f t="shared" si="0"/>
        <v>0</v>
      </c>
      <c r="S2" s="19"/>
      <c r="T2" s="31">
        <f t="shared" si="0"/>
        <v>0</v>
      </c>
      <c r="AR2" s="33" t="s">
        <v>3</v>
      </c>
      <c r="AT2" s="34" t="s">
        <v>0</v>
      </c>
      <c r="AU2" s="34" t="s">
        <v>4</v>
      </c>
      <c r="AY2" s="33" t="s">
        <v>5</v>
      </c>
      <c r="BK2" s="37">
        <f>SUM(BK3:BK11)</f>
        <v>0</v>
      </c>
    </row>
    <row r="3" spans="1:65" s="2" customFormat="1" ht="24.15" customHeight="1">
      <c r="A3" s="7"/>
      <c r="B3" s="8"/>
      <c r="C3" s="9" t="s">
        <v>3</v>
      </c>
      <c r="D3" s="9" t="s">
        <v>6</v>
      </c>
      <c r="E3" s="10" t="s">
        <v>7</v>
      </c>
      <c r="F3" s="11" t="s">
        <v>8</v>
      </c>
      <c r="G3" s="12" t="s">
        <v>9</v>
      </c>
      <c r="H3" s="13">
        <v>1</v>
      </c>
      <c r="I3" s="21"/>
      <c r="J3" s="22">
        <f t="shared" ref="J3:J11" si="1">ROUND(I3*H3,2)</f>
        <v>0</v>
      </c>
      <c r="K3" s="11" t="s">
        <v>10</v>
      </c>
      <c r="L3" s="53" t="s">
        <v>370</v>
      </c>
      <c r="M3" s="54"/>
      <c r="N3" s="54"/>
      <c r="O3" s="54"/>
      <c r="P3" s="25">
        <f t="shared" ref="P3:P11" si="2">O3*H3</f>
        <v>0</v>
      </c>
      <c r="Q3" s="25">
        <v>0</v>
      </c>
      <c r="R3" s="25">
        <f t="shared" ref="R3:R11" si="3">Q3*H3</f>
        <v>0</v>
      </c>
      <c r="S3" s="25">
        <v>0</v>
      </c>
      <c r="T3" s="32">
        <f t="shared" ref="T3:T11" si="4">S3*H3</f>
        <v>0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R3" s="35" t="s">
        <v>12</v>
      </c>
      <c r="AT3" s="35" t="s">
        <v>6</v>
      </c>
      <c r="AU3" s="35" t="s">
        <v>3</v>
      </c>
      <c r="AY3" s="36" t="s">
        <v>5</v>
      </c>
      <c r="BE3" s="38">
        <f t="shared" ref="BE3:BE11" si="5">IF(N3="základní",J3,0)</f>
        <v>0</v>
      </c>
      <c r="BF3" s="38">
        <f t="shared" ref="BF3:BF11" si="6">IF(N3="snížená",J3,0)</f>
        <v>0</v>
      </c>
      <c r="BG3" s="38">
        <f t="shared" ref="BG3:BG11" si="7">IF(N3="zákl. přenesená",J3,0)</f>
        <v>0</v>
      </c>
      <c r="BH3" s="38">
        <f t="shared" ref="BH3:BH11" si="8">IF(N3="sníž. přenesená",J3,0)</f>
        <v>0</v>
      </c>
      <c r="BI3" s="38">
        <f t="shared" ref="BI3:BI11" si="9">IF(N3="nulová",J3,0)</f>
        <v>0</v>
      </c>
      <c r="BJ3" s="36" t="s">
        <v>13</v>
      </c>
      <c r="BK3" s="38">
        <f t="shared" ref="BK3:BK11" si="10">ROUND(I3*H3,2)</f>
        <v>0</v>
      </c>
      <c r="BL3" s="36" t="s">
        <v>12</v>
      </c>
      <c r="BM3" s="35" t="s">
        <v>13</v>
      </c>
    </row>
    <row r="4" spans="1:65" s="2" customFormat="1" ht="16.5" customHeight="1">
      <c r="A4" s="7"/>
      <c r="B4" s="8"/>
      <c r="C4" s="9" t="s">
        <v>13</v>
      </c>
      <c r="D4" s="9" t="s">
        <v>6</v>
      </c>
      <c r="E4" s="10" t="s">
        <v>14</v>
      </c>
      <c r="F4" s="11" t="s">
        <v>15</v>
      </c>
      <c r="G4" s="12" t="s">
        <v>9</v>
      </c>
      <c r="H4" s="13">
        <v>1</v>
      </c>
      <c r="I4" s="21"/>
      <c r="J4" s="22">
        <f t="shared" si="1"/>
        <v>0</v>
      </c>
      <c r="K4" s="11" t="s">
        <v>10</v>
      </c>
      <c r="L4" s="53"/>
      <c r="M4" s="54"/>
      <c r="N4" s="54"/>
      <c r="O4" s="54"/>
      <c r="P4" s="25">
        <f t="shared" si="2"/>
        <v>0</v>
      </c>
      <c r="Q4" s="25">
        <v>0</v>
      </c>
      <c r="R4" s="25">
        <f t="shared" si="3"/>
        <v>0</v>
      </c>
      <c r="S4" s="25">
        <v>0</v>
      </c>
      <c r="T4" s="32">
        <f t="shared" si="4"/>
        <v>0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R4" s="35" t="s">
        <v>12</v>
      </c>
      <c r="AT4" s="35" t="s">
        <v>6</v>
      </c>
      <c r="AU4" s="35" t="s">
        <v>3</v>
      </c>
      <c r="AY4" s="36" t="s">
        <v>5</v>
      </c>
      <c r="BE4" s="38">
        <f t="shared" si="5"/>
        <v>0</v>
      </c>
      <c r="BF4" s="38">
        <f t="shared" si="6"/>
        <v>0</v>
      </c>
      <c r="BG4" s="38">
        <f t="shared" si="7"/>
        <v>0</v>
      </c>
      <c r="BH4" s="38">
        <f t="shared" si="8"/>
        <v>0</v>
      </c>
      <c r="BI4" s="38">
        <f t="shared" si="9"/>
        <v>0</v>
      </c>
      <c r="BJ4" s="36" t="s">
        <v>13</v>
      </c>
      <c r="BK4" s="38">
        <f t="shared" si="10"/>
        <v>0</v>
      </c>
      <c r="BL4" s="36" t="s">
        <v>12</v>
      </c>
      <c r="BM4" s="35" t="s">
        <v>12</v>
      </c>
    </row>
    <row r="5" spans="1:65" s="2" customFormat="1" ht="24.15" customHeight="1">
      <c r="A5" s="7"/>
      <c r="B5" s="8"/>
      <c r="C5" s="9" t="s">
        <v>16</v>
      </c>
      <c r="D5" s="9" t="s">
        <v>6</v>
      </c>
      <c r="E5" s="10" t="s">
        <v>17</v>
      </c>
      <c r="F5" s="11" t="s">
        <v>18</v>
      </c>
      <c r="G5" s="12" t="s">
        <v>9</v>
      </c>
      <c r="H5" s="13">
        <v>1</v>
      </c>
      <c r="I5" s="21"/>
      <c r="J5" s="22">
        <f t="shared" si="1"/>
        <v>0</v>
      </c>
      <c r="K5" s="11" t="s">
        <v>10</v>
      </c>
      <c r="L5" s="53"/>
      <c r="M5" s="54"/>
      <c r="N5" s="54"/>
      <c r="O5" s="54"/>
      <c r="P5" s="25">
        <f t="shared" si="2"/>
        <v>0</v>
      </c>
      <c r="Q5" s="25">
        <v>0</v>
      </c>
      <c r="R5" s="25">
        <f t="shared" si="3"/>
        <v>0</v>
      </c>
      <c r="S5" s="25">
        <v>0</v>
      </c>
      <c r="T5" s="32">
        <f t="shared" si="4"/>
        <v>0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R5" s="35" t="s">
        <v>12</v>
      </c>
      <c r="AT5" s="35" t="s">
        <v>6</v>
      </c>
      <c r="AU5" s="35" t="s">
        <v>3</v>
      </c>
      <c r="AY5" s="36" t="s">
        <v>5</v>
      </c>
      <c r="BE5" s="38">
        <f t="shared" si="5"/>
        <v>0</v>
      </c>
      <c r="BF5" s="38">
        <f t="shared" si="6"/>
        <v>0</v>
      </c>
      <c r="BG5" s="38">
        <f t="shared" si="7"/>
        <v>0</v>
      </c>
      <c r="BH5" s="38">
        <f t="shared" si="8"/>
        <v>0</v>
      </c>
      <c r="BI5" s="38">
        <f t="shared" si="9"/>
        <v>0</v>
      </c>
      <c r="BJ5" s="36" t="s">
        <v>13</v>
      </c>
      <c r="BK5" s="38">
        <f t="shared" si="10"/>
        <v>0</v>
      </c>
      <c r="BL5" s="36" t="s">
        <v>12</v>
      </c>
      <c r="BM5" s="35" t="s">
        <v>19</v>
      </c>
    </row>
    <row r="6" spans="1:65" s="2" customFormat="1" ht="24.15" customHeight="1">
      <c r="A6" s="7"/>
      <c r="B6" s="8"/>
      <c r="C6" s="9" t="s">
        <v>12</v>
      </c>
      <c r="D6" s="9" t="s">
        <v>6</v>
      </c>
      <c r="E6" s="10" t="s">
        <v>20</v>
      </c>
      <c r="F6" s="11" t="s">
        <v>21</v>
      </c>
      <c r="G6" s="12" t="s">
        <v>9</v>
      </c>
      <c r="H6" s="13">
        <v>12</v>
      </c>
      <c r="I6" s="21"/>
      <c r="J6" s="22">
        <f t="shared" si="1"/>
        <v>0</v>
      </c>
      <c r="K6" s="11" t="s">
        <v>10</v>
      </c>
      <c r="L6" s="53"/>
      <c r="M6" s="54"/>
      <c r="N6" s="54"/>
      <c r="O6" s="54"/>
      <c r="P6" s="25">
        <f t="shared" si="2"/>
        <v>0</v>
      </c>
      <c r="Q6" s="25">
        <v>0</v>
      </c>
      <c r="R6" s="25">
        <f t="shared" si="3"/>
        <v>0</v>
      </c>
      <c r="S6" s="25">
        <v>0</v>
      </c>
      <c r="T6" s="32">
        <f t="shared" si="4"/>
        <v>0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R6" s="35" t="s">
        <v>12</v>
      </c>
      <c r="AT6" s="35" t="s">
        <v>6</v>
      </c>
      <c r="AU6" s="35" t="s">
        <v>3</v>
      </c>
      <c r="AY6" s="36" t="s">
        <v>5</v>
      </c>
      <c r="BE6" s="38">
        <f t="shared" si="5"/>
        <v>0</v>
      </c>
      <c r="BF6" s="38">
        <f t="shared" si="6"/>
        <v>0</v>
      </c>
      <c r="BG6" s="38">
        <f t="shared" si="7"/>
        <v>0</v>
      </c>
      <c r="BH6" s="38">
        <f t="shared" si="8"/>
        <v>0</v>
      </c>
      <c r="BI6" s="38">
        <f t="shared" si="9"/>
        <v>0</v>
      </c>
      <c r="BJ6" s="36" t="s">
        <v>13</v>
      </c>
      <c r="BK6" s="38">
        <f t="shared" si="10"/>
        <v>0</v>
      </c>
      <c r="BL6" s="36" t="s">
        <v>12</v>
      </c>
      <c r="BM6" s="35" t="s">
        <v>22</v>
      </c>
    </row>
    <row r="7" spans="1:65" s="2" customFormat="1" ht="16.5" customHeight="1">
      <c r="A7" s="7"/>
      <c r="B7" s="8"/>
      <c r="C7" s="9" t="s">
        <v>23</v>
      </c>
      <c r="D7" s="9" t="s">
        <v>6</v>
      </c>
      <c r="E7" s="10" t="s">
        <v>24</v>
      </c>
      <c r="F7" s="11" t="s">
        <v>25</v>
      </c>
      <c r="G7" s="12" t="s">
        <v>9</v>
      </c>
      <c r="H7" s="13">
        <v>1</v>
      </c>
      <c r="I7" s="21"/>
      <c r="J7" s="22">
        <f t="shared" si="1"/>
        <v>0</v>
      </c>
      <c r="K7" s="11" t="s">
        <v>10</v>
      </c>
      <c r="L7" s="53"/>
      <c r="M7" s="54"/>
      <c r="N7" s="54"/>
      <c r="O7" s="54"/>
      <c r="P7" s="25">
        <f t="shared" si="2"/>
        <v>0</v>
      </c>
      <c r="Q7" s="25">
        <v>0</v>
      </c>
      <c r="R7" s="25">
        <f t="shared" si="3"/>
        <v>0</v>
      </c>
      <c r="S7" s="25">
        <v>0</v>
      </c>
      <c r="T7" s="32">
        <f t="shared" si="4"/>
        <v>0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R7" s="35" t="s">
        <v>12</v>
      </c>
      <c r="AT7" s="35" t="s">
        <v>6</v>
      </c>
      <c r="AU7" s="35" t="s">
        <v>3</v>
      </c>
      <c r="AY7" s="36" t="s">
        <v>5</v>
      </c>
      <c r="BE7" s="38">
        <f t="shared" si="5"/>
        <v>0</v>
      </c>
      <c r="BF7" s="38">
        <f t="shared" si="6"/>
        <v>0</v>
      </c>
      <c r="BG7" s="38">
        <f t="shared" si="7"/>
        <v>0</v>
      </c>
      <c r="BH7" s="38">
        <f t="shared" si="8"/>
        <v>0</v>
      </c>
      <c r="BI7" s="38">
        <f t="shared" si="9"/>
        <v>0</v>
      </c>
      <c r="BJ7" s="36" t="s">
        <v>13</v>
      </c>
      <c r="BK7" s="38">
        <f t="shared" si="10"/>
        <v>0</v>
      </c>
      <c r="BL7" s="36" t="s">
        <v>12</v>
      </c>
      <c r="BM7" s="35" t="s">
        <v>26</v>
      </c>
    </row>
    <row r="8" spans="1:65" s="2" customFormat="1" ht="16.5" customHeight="1">
      <c r="A8" s="7"/>
      <c r="B8" s="8"/>
      <c r="C8" s="9" t="s">
        <v>19</v>
      </c>
      <c r="D8" s="9" t="s">
        <v>6</v>
      </c>
      <c r="E8" s="10" t="s">
        <v>27</v>
      </c>
      <c r="F8" s="11" t="s">
        <v>28</v>
      </c>
      <c r="G8" s="12" t="s">
        <v>9</v>
      </c>
      <c r="H8" s="13">
        <v>1</v>
      </c>
      <c r="I8" s="21"/>
      <c r="J8" s="22">
        <f t="shared" si="1"/>
        <v>0</v>
      </c>
      <c r="K8" s="11" t="s">
        <v>10</v>
      </c>
      <c r="L8" s="53"/>
      <c r="M8" s="54"/>
      <c r="N8" s="54"/>
      <c r="O8" s="54"/>
      <c r="P8" s="25">
        <f t="shared" si="2"/>
        <v>0</v>
      </c>
      <c r="Q8" s="25">
        <v>0</v>
      </c>
      <c r="R8" s="25">
        <f t="shared" si="3"/>
        <v>0</v>
      </c>
      <c r="S8" s="25">
        <v>0</v>
      </c>
      <c r="T8" s="32">
        <f t="shared" si="4"/>
        <v>0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R8" s="35" t="s">
        <v>12</v>
      </c>
      <c r="AT8" s="35" t="s">
        <v>6</v>
      </c>
      <c r="AU8" s="35" t="s">
        <v>3</v>
      </c>
      <c r="AY8" s="36" t="s">
        <v>5</v>
      </c>
      <c r="BE8" s="38">
        <f t="shared" si="5"/>
        <v>0</v>
      </c>
      <c r="BF8" s="38">
        <f t="shared" si="6"/>
        <v>0</v>
      </c>
      <c r="BG8" s="38">
        <f t="shared" si="7"/>
        <v>0</v>
      </c>
      <c r="BH8" s="38">
        <f t="shared" si="8"/>
        <v>0</v>
      </c>
      <c r="BI8" s="38">
        <f t="shared" si="9"/>
        <v>0</v>
      </c>
      <c r="BJ8" s="36" t="s">
        <v>13</v>
      </c>
      <c r="BK8" s="38">
        <f t="shared" si="10"/>
        <v>0</v>
      </c>
      <c r="BL8" s="36" t="s">
        <v>12</v>
      </c>
      <c r="BM8" s="35" t="s">
        <v>29</v>
      </c>
    </row>
    <row r="9" spans="1:65" s="2" customFormat="1" ht="16.5" customHeight="1">
      <c r="A9" s="7"/>
      <c r="B9" s="8"/>
      <c r="C9" s="9" t="s">
        <v>30</v>
      </c>
      <c r="D9" s="9" t="s">
        <v>6</v>
      </c>
      <c r="E9" s="10" t="s">
        <v>31</v>
      </c>
      <c r="F9" s="11" t="s">
        <v>32</v>
      </c>
      <c r="G9" s="12" t="s">
        <v>9</v>
      </c>
      <c r="H9" s="13">
        <v>1</v>
      </c>
      <c r="I9" s="21"/>
      <c r="J9" s="22">
        <f t="shared" si="1"/>
        <v>0</v>
      </c>
      <c r="K9" s="11" t="s">
        <v>10</v>
      </c>
      <c r="L9" s="53"/>
      <c r="M9" s="54"/>
      <c r="N9" s="54"/>
      <c r="O9" s="54"/>
      <c r="P9" s="25">
        <f t="shared" si="2"/>
        <v>0</v>
      </c>
      <c r="Q9" s="25">
        <v>0</v>
      </c>
      <c r="R9" s="25">
        <f t="shared" si="3"/>
        <v>0</v>
      </c>
      <c r="S9" s="25">
        <v>0</v>
      </c>
      <c r="T9" s="32">
        <f t="shared" si="4"/>
        <v>0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R9" s="35" t="s">
        <v>12</v>
      </c>
      <c r="AT9" s="35" t="s">
        <v>6</v>
      </c>
      <c r="AU9" s="35" t="s">
        <v>3</v>
      </c>
      <c r="AY9" s="36" t="s">
        <v>5</v>
      </c>
      <c r="BE9" s="38">
        <f t="shared" si="5"/>
        <v>0</v>
      </c>
      <c r="BF9" s="38">
        <f t="shared" si="6"/>
        <v>0</v>
      </c>
      <c r="BG9" s="38">
        <f t="shared" si="7"/>
        <v>0</v>
      </c>
      <c r="BH9" s="38">
        <f t="shared" si="8"/>
        <v>0</v>
      </c>
      <c r="BI9" s="38">
        <f t="shared" si="9"/>
        <v>0</v>
      </c>
      <c r="BJ9" s="36" t="s">
        <v>13</v>
      </c>
      <c r="BK9" s="38">
        <f t="shared" si="10"/>
        <v>0</v>
      </c>
      <c r="BL9" s="36" t="s">
        <v>12</v>
      </c>
      <c r="BM9" s="35" t="s">
        <v>33</v>
      </c>
    </row>
    <row r="10" spans="1:65" s="2" customFormat="1" ht="16.5" customHeight="1">
      <c r="A10" s="7"/>
      <c r="B10" s="8"/>
      <c r="C10" s="9" t="s">
        <v>22</v>
      </c>
      <c r="D10" s="9" t="s">
        <v>6</v>
      </c>
      <c r="E10" s="10" t="s">
        <v>34</v>
      </c>
      <c r="F10" s="11" t="s">
        <v>35</v>
      </c>
      <c r="G10" s="12" t="s">
        <v>9</v>
      </c>
      <c r="H10" s="13">
        <v>6</v>
      </c>
      <c r="I10" s="21"/>
      <c r="J10" s="22">
        <f t="shared" si="1"/>
        <v>0</v>
      </c>
      <c r="K10" s="11" t="s">
        <v>10</v>
      </c>
      <c r="L10" s="53"/>
      <c r="M10" s="54"/>
      <c r="N10" s="54"/>
      <c r="O10" s="54"/>
      <c r="P10" s="25">
        <f t="shared" si="2"/>
        <v>0</v>
      </c>
      <c r="Q10" s="25">
        <v>0</v>
      </c>
      <c r="R10" s="25">
        <f t="shared" si="3"/>
        <v>0</v>
      </c>
      <c r="S10" s="25">
        <v>0</v>
      </c>
      <c r="T10" s="32">
        <f t="shared" si="4"/>
        <v>0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R10" s="35" t="s">
        <v>12</v>
      </c>
      <c r="AT10" s="35" t="s">
        <v>6</v>
      </c>
      <c r="AU10" s="35" t="s">
        <v>3</v>
      </c>
      <c r="AY10" s="36" t="s">
        <v>5</v>
      </c>
      <c r="BE10" s="38">
        <f t="shared" si="5"/>
        <v>0</v>
      </c>
      <c r="BF10" s="38">
        <f t="shared" si="6"/>
        <v>0</v>
      </c>
      <c r="BG10" s="38">
        <f t="shared" si="7"/>
        <v>0</v>
      </c>
      <c r="BH10" s="38">
        <f t="shared" si="8"/>
        <v>0</v>
      </c>
      <c r="BI10" s="38">
        <f t="shared" si="9"/>
        <v>0</v>
      </c>
      <c r="BJ10" s="36" t="s">
        <v>13</v>
      </c>
      <c r="BK10" s="38">
        <f t="shared" si="10"/>
        <v>0</v>
      </c>
      <c r="BL10" s="36" t="s">
        <v>12</v>
      </c>
      <c r="BM10" s="35" t="s">
        <v>36</v>
      </c>
    </row>
    <row r="11" spans="1:65" s="2" customFormat="1" ht="16.5" customHeight="1">
      <c r="A11" s="7"/>
      <c r="B11" s="8"/>
      <c r="C11" s="9" t="s">
        <v>37</v>
      </c>
      <c r="D11" s="9" t="s">
        <v>6</v>
      </c>
      <c r="E11" s="10" t="s">
        <v>38</v>
      </c>
      <c r="F11" s="11" t="s">
        <v>39</v>
      </c>
      <c r="G11" s="12" t="s">
        <v>9</v>
      </c>
      <c r="H11" s="13">
        <v>1</v>
      </c>
      <c r="I11" s="21"/>
      <c r="J11" s="22">
        <f t="shared" si="1"/>
        <v>0</v>
      </c>
      <c r="K11" s="11" t="s">
        <v>10</v>
      </c>
      <c r="L11" s="53"/>
      <c r="M11" s="54"/>
      <c r="N11" s="54"/>
      <c r="O11" s="54"/>
      <c r="P11" s="25">
        <f t="shared" si="2"/>
        <v>0</v>
      </c>
      <c r="Q11" s="25">
        <v>0</v>
      </c>
      <c r="R11" s="25">
        <f t="shared" si="3"/>
        <v>0</v>
      </c>
      <c r="S11" s="25">
        <v>0</v>
      </c>
      <c r="T11" s="32">
        <f t="shared" si="4"/>
        <v>0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R11" s="35" t="s">
        <v>12</v>
      </c>
      <c r="AT11" s="35" t="s">
        <v>6</v>
      </c>
      <c r="AU11" s="35" t="s">
        <v>3</v>
      </c>
      <c r="AY11" s="36" t="s">
        <v>5</v>
      </c>
      <c r="BE11" s="38">
        <f t="shared" si="5"/>
        <v>0</v>
      </c>
      <c r="BF11" s="38">
        <f t="shared" si="6"/>
        <v>0</v>
      </c>
      <c r="BG11" s="38">
        <f t="shared" si="7"/>
        <v>0</v>
      </c>
      <c r="BH11" s="38">
        <f t="shared" si="8"/>
        <v>0</v>
      </c>
      <c r="BI11" s="38">
        <f t="shared" si="9"/>
        <v>0</v>
      </c>
      <c r="BJ11" s="36" t="s">
        <v>13</v>
      </c>
      <c r="BK11" s="38">
        <f t="shared" si="10"/>
        <v>0</v>
      </c>
      <c r="BL11" s="36" t="s">
        <v>12</v>
      </c>
      <c r="BM11" s="35" t="s">
        <v>40</v>
      </c>
    </row>
    <row r="12" spans="1:65" s="1" customFormat="1" ht="25.95" customHeight="1">
      <c r="B12" s="3"/>
      <c r="C12" s="4"/>
      <c r="D12" s="5" t="s">
        <v>0</v>
      </c>
      <c r="E12" s="6" t="s">
        <v>41</v>
      </c>
      <c r="F12" s="6" t="s">
        <v>42</v>
      </c>
      <c r="G12" s="4"/>
      <c r="H12" s="4"/>
      <c r="I12" s="15"/>
      <c r="J12" s="16">
        <f t="shared" ref="J12:J14" si="11">BK12</f>
        <v>0</v>
      </c>
      <c r="K12" s="4"/>
      <c r="L12" s="17"/>
      <c r="M12" s="18"/>
      <c r="N12" s="19"/>
      <c r="O12" s="19"/>
      <c r="P12" s="20">
        <f t="shared" ref="P12:T12" si="12">P13+P125</f>
        <v>0</v>
      </c>
      <c r="Q12" s="19"/>
      <c r="R12" s="20">
        <f t="shared" si="12"/>
        <v>0</v>
      </c>
      <c r="S12" s="19"/>
      <c r="T12" s="31">
        <f t="shared" si="12"/>
        <v>0</v>
      </c>
      <c r="AR12" s="33" t="s">
        <v>3</v>
      </c>
      <c r="AT12" s="34" t="s">
        <v>0</v>
      </c>
      <c r="AU12" s="34" t="s">
        <v>4</v>
      </c>
      <c r="AY12" s="33" t="s">
        <v>5</v>
      </c>
      <c r="BK12" s="37">
        <f>BK13+BK125</f>
        <v>0</v>
      </c>
    </row>
    <row r="13" spans="1:65" s="1" customFormat="1" ht="22.8" customHeight="1">
      <c r="B13" s="3"/>
      <c r="C13" s="4"/>
      <c r="D13" s="5" t="s">
        <v>0</v>
      </c>
      <c r="E13" s="14" t="s">
        <v>43</v>
      </c>
      <c r="F13" s="14" t="s">
        <v>44</v>
      </c>
      <c r="G13" s="4"/>
      <c r="H13" s="4"/>
      <c r="I13" s="15"/>
      <c r="J13" s="26">
        <f t="shared" si="11"/>
        <v>0</v>
      </c>
      <c r="K13" s="4"/>
      <c r="L13" s="17"/>
      <c r="M13" s="18"/>
      <c r="N13" s="19"/>
      <c r="O13" s="19"/>
      <c r="P13" s="20">
        <f t="shared" ref="P13:T13" si="13">P14+P18+P25+P27+P35+P39+P44+P57+P64+P76+P80+P84+P87+P94+P98+P101+P105+P107+P109+P111+P115+P117+P119+P121+P123</f>
        <v>0</v>
      </c>
      <c r="Q13" s="19"/>
      <c r="R13" s="20">
        <f t="shared" si="13"/>
        <v>0</v>
      </c>
      <c r="S13" s="19"/>
      <c r="T13" s="31">
        <f t="shared" si="13"/>
        <v>0</v>
      </c>
      <c r="AR13" s="33" t="s">
        <v>3</v>
      </c>
      <c r="AT13" s="34" t="s">
        <v>0</v>
      </c>
      <c r="AU13" s="34" t="s">
        <v>3</v>
      </c>
      <c r="AY13" s="33" t="s">
        <v>5</v>
      </c>
      <c r="BK13" s="37">
        <f>BK14+BK18+BK25+BK27+BK35+BK39+BK44+BK57+BK64+BK76+BK80+BK84+BK87+BK94+BK98+BK101+BK105+BK107+BK109+BK111+BK115+BK117+BK119+BK121+BK123</f>
        <v>0</v>
      </c>
    </row>
    <row r="14" spans="1:65" s="1" customFormat="1" ht="20.85" customHeight="1">
      <c r="B14" s="3"/>
      <c r="C14" s="4"/>
      <c r="D14" s="5" t="s">
        <v>0</v>
      </c>
      <c r="E14" s="14" t="s">
        <v>45</v>
      </c>
      <c r="F14" s="14" t="s">
        <v>46</v>
      </c>
      <c r="G14" s="4"/>
      <c r="H14" s="4"/>
      <c r="I14" s="15"/>
      <c r="J14" s="26">
        <f t="shared" si="11"/>
        <v>0</v>
      </c>
      <c r="K14" s="4"/>
      <c r="L14" s="17"/>
      <c r="M14" s="18"/>
      <c r="N14" s="19"/>
      <c r="O14" s="19"/>
      <c r="P14" s="20">
        <f t="shared" ref="P14:T14" si="14">P15</f>
        <v>0</v>
      </c>
      <c r="Q14" s="19"/>
      <c r="R14" s="20">
        <f t="shared" si="14"/>
        <v>0</v>
      </c>
      <c r="S14" s="19"/>
      <c r="T14" s="31">
        <f t="shared" si="14"/>
        <v>0</v>
      </c>
      <c r="AR14" s="33" t="s">
        <v>3</v>
      </c>
      <c r="AT14" s="34" t="s">
        <v>0</v>
      </c>
      <c r="AU14" s="34" t="s">
        <v>13</v>
      </c>
      <c r="AY14" s="33" t="s">
        <v>5</v>
      </c>
      <c r="BK14" s="37">
        <f>BK15</f>
        <v>0</v>
      </c>
    </row>
    <row r="15" spans="1:65" s="2" customFormat="1" ht="16.5" customHeight="1">
      <c r="A15" s="7"/>
      <c r="B15" s="8"/>
      <c r="C15" s="9" t="s">
        <v>47</v>
      </c>
      <c r="D15" s="9" t="s">
        <v>6</v>
      </c>
      <c r="E15" s="10" t="s">
        <v>48</v>
      </c>
      <c r="F15" s="11" t="s">
        <v>49</v>
      </c>
      <c r="G15" s="12" t="s">
        <v>50</v>
      </c>
      <c r="H15" s="13">
        <v>1</v>
      </c>
      <c r="I15" s="21"/>
      <c r="J15" s="22">
        <f>ROUND(I15*H15,2)</f>
        <v>0</v>
      </c>
      <c r="K15" s="11" t="s">
        <v>10</v>
      </c>
      <c r="L15" s="53" t="s">
        <v>371</v>
      </c>
      <c r="M15" s="58"/>
      <c r="N15" s="58"/>
      <c r="O15" s="58"/>
      <c r="P15" s="25">
        <f>O15*H15</f>
        <v>0</v>
      </c>
      <c r="Q15" s="25">
        <v>0</v>
      </c>
      <c r="R15" s="25">
        <f>Q15*H15</f>
        <v>0</v>
      </c>
      <c r="S15" s="25">
        <v>0</v>
      </c>
      <c r="T15" s="32">
        <f>S15*H15</f>
        <v>0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R15" s="35" t="s">
        <v>12</v>
      </c>
      <c r="AT15" s="35" t="s">
        <v>6</v>
      </c>
      <c r="AU15" s="35" t="s">
        <v>16</v>
      </c>
      <c r="AY15" s="36" t="s">
        <v>5</v>
      </c>
      <c r="BE15" s="38">
        <f>IF(N15="základní",J15,0)</f>
        <v>0</v>
      </c>
      <c r="BF15" s="38">
        <f>IF(N15="snížená",J15,0)</f>
        <v>0</v>
      </c>
      <c r="BG15" s="38">
        <f>IF(N15="zákl. přenesená",J15,0)</f>
        <v>0</v>
      </c>
      <c r="BH15" s="38">
        <f>IF(N15="sníž. přenesená",J15,0)</f>
        <v>0</v>
      </c>
      <c r="BI15" s="38">
        <f>IF(N15="nulová",J15,0)</f>
        <v>0</v>
      </c>
      <c r="BJ15" s="36" t="s">
        <v>13</v>
      </c>
      <c r="BK15" s="38">
        <f>ROUND(I15*H15,2)</f>
        <v>0</v>
      </c>
      <c r="BL15" s="36" t="s">
        <v>12</v>
      </c>
      <c r="BM15" s="35" t="s">
        <v>52</v>
      </c>
    </row>
    <row r="16" spans="1:65" s="2" customFormat="1" ht="16.5" customHeight="1">
      <c r="A16" s="7"/>
      <c r="B16" s="8"/>
      <c r="C16" s="4"/>
      <c r="D16" s="5" t="s">
        <v>0</v>
      </c>
      <c r="E16" s="14" t="s">
        <v>45</v>
      </c>
      <c r="F16" s="14" t="s">
        <v>46</v>
      </c>
      <c r="G16" s="4"/>
      <c r="H16" s="4"/>
      <c r="I16" s="15"/>
      <c r="J16" s="26">
        <f>BK126</f>
        <v>0</v>
      </c>
      <c r="K16" s="4"/>
      <c r="L16" s="23"/>
      <c r="M16" s="24"/>
      <c r="N16" s="24"/>
      <c r="O16" s="24"/>
      <c r="P16" s="25"/>
      <c r="Q16" s="25"/>
      <c r="R16" s="25"/>
      <c r="S16" s="25"/>
      <c r="T16" s="32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R16" s="35"/>
      <c r="AT16" s="35"/>
      <c r="AU16" s="35"/>
      <c r="AY16" s="36"/>
      <c r="BE16" s="38"/>
      <c r="BF16" s="38"/>
      <c r="BG16" s="38"/>
      <c r="BH16" s="38"/>
      <c r="BI16" s="38"/>
      <c r="BJ16" s="36"/>
      <c r="BK16" s="38"/>
      <c r="BL16" s="36"/>
      <c r="BM16" s="35"/>
    </row>
    <row r="17" spans="1:65" s="2" customFormat="1" ht="16.5" customHeight="1">
      <c r="A17" s="7"/>
      <c r="B17" s="8"/>
      <c r="C17" s="9" t="s">
        <v>53</v>
      </c>
      <c r="D17" s="9" t="s">
        <v>6</v>
      </c>
      <c r="E17" s="10" t="s">
        <v>54</v>
      </c>
      <c r="F17" s="11" t="s">
        <v>55</v>
      </c>
      <c r="G17" s="12" t="s">
        <v>50</v>
      </c>
      <c r="H17" s="13">
        <v>2</v>
      </c>
      <c r="I17" s="21"/>
      <c r="J17" s="22">
        <f>ROUND(I17*H17,2)</f>
        <v>0</v>
      </c>
      <c r="K17" s="11" t="s">
        <v>10</v>
      </c>
      <c r="L17" s="53" t="s">
        <v>372</v>
      </c>
      <c r="M17" s="58"/>
      <c r="N17" s="58"/>
      <c r="O17" s="58"/>
      <c r="P17" s="25"/>
      <c r="Q17" s="25"/>
      <c r="R17" s="25"/>
      <c r="S17" s="25"/>
      <c r="T17" s="32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R17" s="35"/>
      <c r="AT17" s="35"/>
      <c r="AU17" s="35"/>
      <c r="AY17" s="36"/>
      <c r="BE17" s="38"/>
      <c r="BF17" s="38"/>
      <c r="BG17" s="38"/>
      <c r="BH17" s="38"/>
      <c r="BI17" s="38"/>
      <c r="BJ17" s="36"/>
      <c r="BK17" s="38"/>
      <c r="BL17" s="36"/>
      <c r="BM17" s="35"/>
    </row>
    <row r="18" spans="1:65" s="1" customFormat="1" ht="20.85" customHeight="1">
      <c r="B18" s="3"/>
      <c r="C18" s="4"/>
      <c r="D18" s="5" t="s">
        <v>0</v>
      </c>
      <c r="E18" s="14" t="s">
        <v>56</v>
      </c>
      <c r="F18" s="14" t="s">
        <v>57</v>
      </c>
      <c r="G18" s="4"/>
      <c r="H18" s="4"/>
      <c r="I18" s="15"/>
      <c r="J18" s="26">
        <f>BK18</f>
        <v>0</v>
      </c>
      <c r="K18" s="4"/>
      <c r="L18" s="17"/>
      <c r="M18" s="18"/>
      <c r="N18" s="19"/>
      <c r="O18" s="19"/>
      <c r="P18" s="20">
        <f t="shared" ref="P18:T18" si="15">SUM(P19:P22)</f>
        <v>0</v>
      </c>
      <c r="Q18" s="19"/>
      <c r="R18" s="20">
        <f t="shared" si="15"/>
        <v>0</v>
      </c>
      <c r="S18" s="19"/>
      <c r="T18" s="31">
        <f t="shared" si="15"/>
        <v>0</v>
      </c>
      <c r="AR18" s="33" t="s">
        <v>3</v>
      </c>
      <c r="AT18" s="34" t="s">
        <v>0</v>
      </c>
      <c r="AU18" s="34" t="s">
        <v>13</v>
      </c>
      <c r="AY18" s="33" t="s">
        <v>5</v>
      </c>
      <c r="BK18" s="37">
        <f>SUM(BK19:BK22)</f>
        <v>0</v>
      </c>
    </row>
    <row r="19" spans="1:65" s="2" customFormat="1" ht="37.799999999999997" customHeight="1">
      <c r="A19" s="7"/>
      <c r="B19" s="8"/>
      <c r="C19" s="9" t="s">
        <v>29</v>
      </c>
      <c r="D19" s="9" t="s">
        <v>6</v>
      </c>
      <c r="E19" s="10" t="s">
        <v>58</v>
      </c>
      <c r="F19" s="11" t="s">
        <v>59</v>
      </c>
      <c r="G19" s="12" t="s">
        <v>50</v>
      </c>
      <c r="H19" s="13">
        <v>2</v>
      </c>
      <c r="I19" s="21"/>
      <c r="J19" s="22">
        <f>ROUND(I19*H19,2)</f>
        <v>0</v>
      </c>
      <c r="K19" s="11" t="s">
        <v>10</v>
      </c>
      <c r="L19" s="53" t="s">
        <v>51</v>
      </c>
      <c r="M19" s="54"/>
      <c r="N19" s="54"/>
      <c r="O19" s="54"/>
      <c r="P19" s="25">
        <f>O19*H19</f>
        <v>0</v>
      </c>
      <c r="Q19" s="25">
        <v>0</v>
      </c>
      <c r="R19" s="25">
        <f>Q19*H19</f>
        <v>0</v>
      </c>
      <c r="S19" s="25">
        <v>0</v>
      </c>
      <c r="T19" s="32">
        <f>S19*H19</f>
        <v>0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R19" s="35" t="s">
        <v>12</v>
      </c>
      <c r="AT19" s="35" t="s">
        <v>6</v>
      </c>
      <c r="AU19" s="35" t="s">
        <v>16</v>
      </c>
      <c r="AY19" s="36" t="s">
        <v>5</v>
      </c>
      <c r="BE19" s="38">
        <f>IF(N19="základní",J19,0)</f>
        <v>0</v>
      </c>
      <c r="BF19" s="38">
        <f>IF(N19="snížená",J19,0)</f>
        <v>0</v>
      </c>
      <c r="BG19" s="38">
        <f>IF(N19="zákl. přenesená",J19,0)</f>
        <v>0</v>
      </c>
      <c r="BH19" s="38">
        <f>IF(N19="sníž. přenesená",J19,0)</f>
        <v>0</v>
      </c>
      <c r="BI19" s="38">
        <f>IF(N19="nulová",J19,0)</f>
        <v>0</v>
      </c>
      <c r="BJ19" s="36" t="s">
        <v>13</v>
      </c>
      <c r="BK19" s="38">
        <f>ROUND(I19*H19,2)</f>
        <v>0</v>
      </c>
      <c r="BL19" s="36" t="s">
        <v>12</v>
      </c>
      <c r="BM19" s="35" t="s">
        <v>60</v>
      </c>
    </row>
    <row r="20" spans="1:65" s="2" customFormat="1" ht="37.799999999999997" customHeight="1">
      <c r="A20" s="7"/>
      <c r="B20" s="8"/>
      <c r="C20" s="9" t="s">
        <v>61</v>
      </c>
      <c r="D20" s="9" t="s">
        <v>6</v>
      </c>
      <c r="E20" s="10" t="s">
        <v>62</v>
      </c>
      <c r="F20" s="11" t="s">
        <v>63</v>
      </c>
      <c r="G20" s="12" t="s">
        <v>50</v>
      </c>
      <c r="H20" s="13">
        <v>2</v>
      </c>
      <c r="I20" s="21"/>
      <c r="J20" s="22">
        <f>ROUND(I20*H20,2)</f>
        <v>0</v>
      </c>
      <c r="K20" s="11" t="s">
        <v>10</v>
      </c>
      <c r="L20" s="53"/>
      <c r="M20" s="54"/>
      <c r="N20" s="54"/>
      <c r="O20" s="54"/>
      <c r="P20" s="25">
        <f>O20*H20</f>
        <v>0</v>
      </c>
      <c r="Q20" s="25">
        <v>0</v>
      </c>
      <c r="R20" s="25">
        <f>Q20*H20</f>
        <v>0</v>
      </c>
      <c r="S20" s="25">
        <v>0</v>
      </c>
      <c r="T20" s="32">
        <f>S20*H20</f>
        <v>0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R20" s="35" t="s">
        <v>12</v>
      </c>
      <c r="AT20" s="35" t="s">
        <v>6</v>
      </c>
      <c r="AU20" s="35" t="s">
        <v>16</v>
      </c>
      <c r="AY20" s="36" t="s">
        <v>5</v>
      </c>
      <c r="BE20" s="38">
        <f>IF(N20="základní",J20,0)</f>
        <v>0</v>
      </c>
      <c r="BF20" s="38">
        <f>IF(N20="snížená",J20,0)</f>
        <v>0</v>
      </c>
      <c r="BG20" s="38">
        <f>IF(N20="zákl. přenesená",J20,0)</f>
        <v>0</v>
      </c>
      <c r="BH20" s="38">
        <f>IF(N20="sníž. přenesená",J20,0)</f>
        <v>0</v>
      </c>
      <c r="BI20" s="38">
        <f>IF(N20="nulová",J20,0)</f>
        <v>0</v>
      </c>
      <c r="BJ20" s="36" t="s">
        <v>13</v>
      </c>
      <c r="BK20" s="38">
        <f>ROUND(I20*H20,2)</f>
        <v>0</v>
      </c>
      <c r="BL20" s="36" t="s">
        <v>12</v>
      </c>
      <c r="BM20" s="35" t="s">
        <v>64</v>
      </c>
    </row>
    <row r="21" spans="1:65" s="2" customFormat="1" ht="49.05" customHeight="1">
      <c r="A21" s="7"/>
      <c r="B21" s="8"/>
      <c r="C21" s="9" t="s">
        <v>33</v>
      </c>
      <c r="D21" s="9" t="s">
        <v>6</v>
      </c>
      <c r="E21" s="10" t="s">
        <v>65</v>
      </c>
      <c r="F21" s="11" t="s">
        <v>66</v>
      </c>
      <c r="G21" s="12" t="s">
        <v>50</v>
      </c>
      <c r="H21" s="13">
        <v>1</v>
      </c>
      <c r="I21" s="21"/>
      <c r="J21" s="22">
        <f>ROUND(I21*H21,2)</f>
        <v>0</v>
      </c>
      <c r="K21" s="11" t="s">
        <v>10</v>
      </c>
      <c r="L21" s="53"/>
      <c r="M21" s="54"/>
      <c r="N21" s="54"/>
      <c r="O21" s="54"/>
      <c r="P21" s="25">
        <f>O21*H21</f>
        <v>0</v>
      </c>
      <c r="Q21" s="25">
        <v>0</v>
      </c>
      <c r="R21" s="25">
        <f>Q21*H21</f>
        <v>0</v>
      </c>
      <c r="S21" s="25">
        <v>0</v>
      </c>
      <c r="T21" s="32">
        <f>S21*H21</f>
        <v>0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R21" s="35" t="s">
        <v>12</v>
      </c>
      <c r="AT21" s="35" t="s">
        <v>6</v>
      </c>
      <c r="AU21" s="35" t="s">
        <v>16</v>
      </c>
      <c r="AY21" s="36" t="s">
        <v>5</v>
      </c>
      <c r="BE21" s="38">
        <f>IF(N21="základní",J21,0)</f>
        <v>0</v>
      </c>
      <c r="BF21" s="38">
        <f>IF(N21="snížená",J21,0)</f>
        <v>0</v>
      </c>
      <c r="BG21" s="38">
        <f>IF(N21="zákl. přenesená",J21,0)</f>
        <v>0</v>
      </c>
      <c r="BH21" s="38">
        <f>IF(N21="sníž. přenesená",J21,0)</f>
        <v>0</v>
      </c>
      <c r="BI21" s="38">
        <f>IF(N21="nulová",J21,0)</f>
        <v>0</v>
      </c>
      <c r="BJ21" s="36" t="s">
        <v>13</v>
      </c>
      <c r="BK21" s="38">
        <f>ROUND(I21*H21,2)</f>
        <v>0</v>
      </c>
      <c r="BL21" s="36" t="s">
        <v>12</v>
      </c>
      <c r="BM21" s="35" t="s">
        <v>67</v>
      </c>
    </row>
    <row r="22" spans="1:65" s="2" customFormat="1" ht="62.7" customHeight="1">
      <c r="A22" s="7"/>
      <c r="B22" s="8"/>
      <c r="C22" s="9" t="s">
        <v>68</v>
      </c>
      <c r="D22" s="9" t="s">
        <v>6</v>
      </c>
      <c r="E22" s="10" t="s">
        <v>69</v>
      </c>
      <c r="F22" s="11" t="s">
        <v>70</v>
      </c>
      <c r="G22" s="12" t="s">
        <v>50</v>
      </c>
      <c r="H22" s="13">
        <v>1</v>
      </c>
      <c r="I22" s="21"/>
      <c r="J22" s="22">
        <f>ROUND(I22*H22,2)</f>
        <v>0</v>
      </c>
      <c r="K22" s="11" t="s">
        <v>10</v>
      </c>
      <c r="L22" s="53"/>
      <c r="M22" s="54"/>
      <c r="N22" s="54"/>
      <c r="O22" s="54"/>
      <c r="P22" s="25">
        <f>O22*H22</f>
        <v>0</v>
      </c>
      <c r="Q22" s="25">
        <v>0</v>
      </c>
      <c r="R22" s="25">
        <f>Q22*H22</f>
        <v>0</v>
      </c>
      <c r="S22" s="25">
        <v>0</v>
      </c>
      <c r="T22" s="32">
        <f>S22*H22</f>
        <v>0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R22" s="35" t="s">
        <v>12</v>
      </c>
      <c r="AT22" s="35" t="s">
        <v>6</v>
      </c>
      <c r="AU22" s="35" t="s">
        <v>16</v>
      </c>
      <c r="AY22" s="36" t="s">
        <v>5</v>
      </c>
      <c r="BE22" s="38">
        <f>IF(N22="základní",J22,0)</f>
        <v>0</v>
      </c>
      <c r="BF22" s="38">
        <f>IF(N22="snížená",J22,0)</f>
        <v>0</v>
      </c>
      <c r="BG22" s="38">
        <f>IF(N22="zákl. přenesená",J22,0)</f>
        <v>0</v>
      </c>
      <c r="BH22" s="38">
        <f>IF(N22="sníž. přenesená",J22,0)</f>
        <v>0</v>
      </c>
      <c r="BI22" s="38">
        <f>IF(N22="nulová",J22,0)</f>
        <v>0</v>
      </c>
      <c r="BJ22" s="36" t="s">
        <v>13</v>
      </c>
      <c r="BK22" s="38">
        <f>ROUND(I22*H22,2)</f>
        <v>0</v>
      </c>
      <c r="BL22" s="36" t="s">
        <v>12</v>
      </c>
      <c r="BM22" s="35" t="s">
        <v>71</v>
      </c>
    </row>
    <row r="23" spans="1:65" s="2" customFormat="1" ht="13.2">
      <c r="A23" s="7"/>
      <c r="B23" s="8"/>
      <c r="C23" s="4"/>
      <c r="D23" s="5" t="s">
        <v>0</v>
      </c>
      <c r="E23" s="14" t="s">
        <v>72</v>
      </c>
      <c r="F23" s="14" t="s">
        <v>73</v>
      </c>
      <c r="G23" s="4"/>
      <c r="H23" s="4"/>
      <c r="I23" s="15"/>
      <c r="J23" s="26">
        <f>BK132</f>
        <v>0</v>
      </c>
      <c r="K23" s="4"/>
      <c r="L23" s="53"/>
      <c r="M23" s="54"/>
      <c r="N23" s="54"/>
      <c r="O23" s="54"/>
      <c r="P23" s="25"/>
      <c r="Q23" s="25"/>
      <c r="R23" s="25"/>
      <c r="S23" s="25"/>
      <c r="T23" s="32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R23" s="35"/>
      <c r="AT23" s="35"/>
      <c r="AU23" s="35"/>
      <c r="AY23" s="36"/>
      <c r="BE23" s="38"/>
      <c r="BF23" s="38"/>
      <c r="BG23" s="38"/>
      <c r="BH23" s="38"/>
      <c r="BI23" s="38"/>
      <c r="BJ23" s="36"/>
      <c r="BK23" s="38"/>
      <c r="BL23" s="36"/>
      <c r="BM23" s="35"/>
    </row>
    <row r="24" spans="1:65" s="2" customFormat="1" ht="11.4">
      <c r="A24" s="7"/>
      <c r="B24" s="8"/>
      <c r="C24" s="9" t="s">
        <v>74</v>
      </c>
      <c r="D24" s="9" t="s">
        <v>6</v>
      </c>
      <c r="E24" s="10" t="s">
        <v>75</v>
      </c>
      <c r="F24" s="11" t="s">
        <v>76</v>
      </c>
      <c r="G24" s="12" t="s">
        <v>50</v>
      </c>
      <c r="H24" s="13">
        <v>1</v>
      </c>
      <c r="I24" s="21"/>
      <c r="J24" s="22">
        <f>ROUND(I24*H24,2)</f>
        <v>0</v>
      </c>
      <c r="K24" s="11" t="s">
        <v>10</v>
      </c>
      <c r="L24" s="53"/>
      <c r="M24" s="54"/>
      <c r="N24" s="54"/>
      <c r="O24" s="54"/>
      <c r="P24" s="25"/>
      <c r="Q24" s="25"/>
      <c r="R24" s="25"/>
      <c r="S24" s="25"/>
      <c r="T24" s="32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R24" s="35"/>
      <c r="AT24" s="35"/>
      <c r="AU24" s="35"/>
      <c r="AY24" s="36"/>
      <c r="BE24" s="38"/>
      <c r="BF24" s="38"/>
      <c r="BG24" s="38"/>
      <c r="BH24" s="38"/>
      <c r="BI24" s="38"/>
      <c r="BJ24" s="36"/>
      <c r="BK24" s="38"/>
      <c r="BL24" s="36"/>
      <c r="BM24" s="35"/>
    </row>
    <row r="25" spans="1:65" s="1" customFormat="1" ht="20.85" hidden="1" customHeight="1">
      <c r="B25" s="3"/>
      <c r="C25" s="4"/>
      <c r="D25" s="5" t="s">
        <v>0</v>
      </c>
      <c r="E25" s="14" t="s">
        <v>77</v>
      </c>
      <c r="F25" s="14" t="s">
        <v>78</v>
      </c>
      <c r="G25" s="4"/>
      <c r="H25" s="4"/>
      <c r="I25" s="15"/>
      <c r="J25" s="26">
        <f>BK25</f>
        <v>0</v>
      </c>
      <c r="K25" s="4"/>
      <c r="L25" s="17"/>
      <c r="M25" s="18"/>
      <c r="N25" s="19"/>
      <c r="O25" s="19"/>
      <c r="P25" s="20">
        <f t="shared" ref="P25:T25" si="16">P26</f>
        <v>0</v>
      </c>
      <c r="Q25" s="19"/>
      <c r="R25" s="20">
        <f t="shared" si="16"/>
        <v>0</v>
      </c>
      <c r="S25" s="19"/>
      <c r="T25" s="31">
        <f t="shared" si="16"/>
        <v>0</v>
      </c>
      <c r="AR25" s="33" t="s">
        <v>3</v>
      </c>
      <c r="AT25" s="34" t="s">
        <v>0</v>
      </c>
      <c r="AU25" s="34" t="s">
        <v>13</v>
      </c>
      <c r="AY25" s="33" t="s">
        <v>5</v>
      </c>
      <c r="BK25" s="37">
        <f>BK26</f>
        <v>0</v>
      </c>
    </row>
    <row r="26" spans="1:65" s="2" customFormat="1" ht="16.5" hidden="1" customHeight="1">
      <c r="A26" s="7"/>
      <c r="B26" s="8"/>
      <c r="C26" s="9" t="s">
        <v>36</v>
      </c>
      <c r="D26" s="9" t="s">
        <v>6</v>
      </c>
      <c r="E26" s="10" t="s">
        <v>79</v>
      </c>
      <c r="F26" s="11" t="s">
        <v>80</v>
      </c>
      <c r="G26" s="12" t="s">
        <v>50</v>
      </c>
      <c r="H26" s="13">
        <v>6</v>
      </c>
      <c r="I26" s="21"/>
      <c r="J26" s="22">
        <f t="shared" ref="J26:J30" si="17">ROUND(I26*H26,2)</f>
        <v>0</v>
      </c>
      <c r="K26" s="11" t="s">
        <v>10</v>
      </c>
      <c r="L26" s="27"/>
      <c r="M26" s="28" t="s">
        <v>81</v>
      </c>
      <c r="N26" s="29" t="s">
        <v>82</v>
      </c>
      <c r="O26" s="30"/>
      <c r="P26" s="25">
        <f t="shared" ref="P26:P30" si="18">O26*H26</f>
        <v>0</v>
      </c>
      <c r="Q26" s="25">
        <v>0</v>
      </c>
      <c r="R26" s="25">
        <f t="shared" ref="R26:R30" si="19">Q26*H26</f>
        <v>0</v>
      </c>
      <c r="S26" s="25">
        <v>0</v>
      </c>
      <c r="T26" s="32">
        <f t="shared" ref="T26:T30" si="20">S26*H26</f>
        <v>0</v>
      </c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R26" s="35" t="s">
        <v>12</v>
      </c>
      <c r="AT26" s="35" t="s">
        <v>6</v>
      </c>
      <c r="AU26" s="35" t="s">
        <v>16</v>
      </c>
      <c r="AY26" s="36" t="s">
        <v>5</v>
      </c>
      <c r="BE26" s="38">
        <f t="shared" ref="BE26:BE30" si="21">IF(N26="základní",J26,0)</f>
        <v>0</v>
      </c>
      <c r="BF26" s="38">
        <f t="shared" ref="BF26:BF30" si="22">IF(N26="snížená",J26,0)</f>
        <v>0</v>
      </c>
      <c r="BG26" s="38">
        <f t="shared" ref="BG26:BG30" si="23">IF(N26="zákl. přenesená",J26,0)</f>
        <v>0</v>
      </c>
      <c r="BH26" s="38">
        <f t="shared" ref="BH26:BH30" si="24">IF(N26="sníž. přenesená",J26,0)</f>
        <v>0</v>
      </c>
      <c r="BI26" s="38">
        <f t="shared" ref="BI26:BI30" si="25">IF(N26="nulová",J26,0)</f>
        <v>0</v>
      </c>
      <c r="BJ26" s="36" t="s">
        <v>13</v>
      </c>
      <c r="BK26" s="38">
        <f t="shared" ref="BK26:BK30" si="26">ROUND(I26*H26,2)</f>
        <v>0</v>
      </c>
      <c r="BL26" s="36" t="s">
        <v>12</v>
      </c>
      <c r="BM26" s="35" t="s">
        <v>83</v>
      </c>
    </row>
    <row r="27" spans="1:65" s="1" customFormat="1" ht="20.85" customHeight="1">
      <c r="B27" s="3"/>
      <c r="C27" s="4"/>
      <c r="D27" s="5" t="s">
        <v>0</v>
      </c>
      <c r="E27" s="14" t="s">
        <v>84</v>
      </c>
      <c r="F27" s="14" t="s">
        <v>85</v>
      </c>
      <c r="G27" s="4"/>
      <c r="H27" s="4"/>
      <c r="I27" s="15"/>
      <c r="J27" s="26">
        <f>BK27</f>
        <v>0</v>
      </c>
      <c r="K27" s="4"/>
      <c r="L27" s="17"/>
      <c r="M27" s="18"/>
      <c r="N27" s="19"/>
      <c r="O27" s="19"/>
      <c r="P27" s="20">
        <f t="shared" ref="P27:T27" si="27">SUM(P28:P30)</f>
        <v>0</v>
      </c>
      <c r="Q27" s="19"/>
      <c r="R27" s="20">
        <f t="shared" si="27"/>
        <v>0</v>
      </c>
      <c r="S27" s="19"/>
      <c r="T27" s="31">
        <f t="shared" si="27"/>
        <v>0</v>
      </c>
      <c r="AR27" s="33" t="s">
        <v>3</v>
      </c>
      <c r="AT27" s="34" t="s">
        <v>0</v>
      </c>
      <c r="AU27" s="34" t="s">
        <v>13</v>
      </c>
      <c r="AY27" s="33" t="s">
        <v>5</v>
      </c>
      <c r="BK27" s="37">
        <f>SUM(BK28:BK30)</f>
        <v>0</v>
      </c>
    </row>
    <row r="28" spans="1:65" s="2" customFormat="1" ht="16.5" customHeight="1">
      <c r="A28" s="7"/>
      <c r="B28" s="8"/>
      <c r="C28" s="9" t="s">
        <v>86</v>
      </c>
      <c r="D28" s="9" t="s">
        <v>6</v>
      </c>
      <c r="E28" s="10" t="s">
        <v>87</v>
      </c>
      <c r="F28" s="11" t="s">
        <v>88</v>
      </c>
      <c r="G28" s="12" t="s">
        <v>50</v>
      </c>
      <c r="H28" s="13">
        <v>45</v>
      </c>
      <c r="I28" s="21"/>
      <c r="J28" s="22">
        <f t="shared" si="17"/>
        <v>0</v>
      </c>
      <c r="K28" s="11" t="s">
        <v>10</v>
      </c>
      <c r="L28" s="53" t="s">
        <v>51</v>
      </c>
      <c r="M28" s="54"/>
      <c r="N28" s="54"/>
      <c r="O28" s="54"/>
      <c r="P28" s="25">
        <f t="shared" si="18"/>
        <v>0</v>
      </c>
      <c r="Q28" s="25">
        <v>0</v>
      </c>
      <c r="R28" s="25">
        <f t="shared" si="19"/>
        <v>0</v>
      </c>
      <c r="S28" s="25">
        <v>0</v>
      </c>
      <c r="T28" s="32">
        <f t="shared" si="20"/>
        <v>0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R28" s="35" t="s">
        <v>12</v>
      </c>
      <c r="AT28" s="35" t="s">
        <v>6</v>
      </c>
      <c r="AU28" s="35" t="s">
        <v>16</v>
      </c>
      <c r="AY28" s="36" t="s">
        <v>5</v>
      </c>
      <c r="BE28" s="38">
        <f t="shared" si="21"/>
        <v>0</v>
      </c>
      <c r="BF28" s="38">
        <f t="shared" si="22"/>
        <v>0</v>
      </c>
      <c r="BG28" s="38">
        <f t="shared" si="23"/>
        <v>0</v>
      </c>
      <c r="BH28" s="38">
        <f t="shared" si="24"/>
        <v>0</v>
      </c>
      <c r="BI28" s="38">
        <f t="shared" si="25"/>
        <v>0</v>
      </c>
      <c r="BJ28" s="36" t="s">
        <v>13</v>
      </c>
      <c r="BK28" s="38">
        <f t="shared" si="26"/>
        <v>0</v>
      </c>
      <c r="BL28" s="36" t="s">
        <v>12</v>
      </c>
      <c r="BM28" s="35" t="s">
        <v>89</v>
      </c>
    </row>
    <row r="29" spans="1:65" s="2" customFormat="1" ht="16.5" customHeight="1">
      <c r="A29" s="7"/>
      <c r="B29" s="8"/>
      <c r="C29" s="9" t="s">
        <v>40</v>
      </c>
      <c r="D29" s="9" t="s">
        <v>6</v>
      </c>
      <c r="E29" s="10" t="s">
        <v>90</v>
      </c>
      <c r="F29" s="11" t="s">
        <v>91</v>
      </c>
      <c r="G29" s="12" t="s">
        <v>50</v>
      </c>
      <c r="H29" s="13">
        <v>15</v>
      </c>
      <c r="I29" s="21"/>
      <c r="J29" s="22">
        <f t="shared" si="17"/>
        <v>0</v>
      </c>
      <c r="K29" s="11" t="s">
        <v>10</v>
      </c>
      <c r="L29" s="53"/>
      <c r="M29" s="54"/>
      <c r="N29" s="54"/>
      <c r="O29" s="54"/>
      <c r="P29" s="25">
        <f t="shared" si="18"/>
        <v>0</v>
      </c>
      <c r="Q29" s="25">
        <v>0</v>
      </c>
      <c r="R29" s="25">
        <f t="shared" si="19"/>
        <v>0</v>
      </c>
      <c r="S29" s="25">
        <v>0</v>
      </c>
      <c r="T29" s="32">
        <f t="shared" si="20"/>
        <v>0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R29" s="35" t="s">
        <v>12</v>
      </c>
      <c r="AT29" s="35" t="s">
        <v>6</v>
      </c>
      <c r="AU29" s="35" t="s">
        <v>16</v>
      </c>
      <c r="AY29" s="36" t="s">
        <v>5</v>
      </c>
      <c r="BE29" s="38">
        <f t="shared" si="21"/>
        <v>0</v>
      </c>
      <c r="BF29" s="38">
        <f t="shared" si="22"/>
        <v>0</v>
      </c>
      <c r="BG29" s="38">
        <f t="shared" si="23"/>
        <v>0</v>
      </c>
      <c r="BH29" s="38">
        <f t="shared" si="24"/>
        <v>0</v>
      </c>
      <c r="BI29" s="38">
        <f t="shared" si="25"/>
        <v>0</v>
      </c>
      <c r="BJ29" s="36" t="s">
        <v>13</v>
      </c>
      <c r="BK29" s="38">
        <f t="shared" si="26"/>
        <v>0</v>
      </c>
      <c r="BL29" s="36" t="s">
        <v>12</v>
      </c>
      <c r="BM29" s="35" t="s">
        <v>92</v>
      </c>
    </row>
    <row r="30" spans="1:65" s="2" customFormat="1" ht="21.75" customHeight="1">
      <c r="A30" s="7"/>
      <c r="B30" s="8"/>
      <c r="C30" s="9" t="s">
        <v>93</v>
      </c>
      <c r="D30" s="9" t="s">
        <v>6</v>
      </c>
      <c r="E30" s="10" t="s">
        <v>94</v>
      </c>
      <c r="F30" s="11" t="s">
        <v>95</v>
      </c>
      <c r="G30" s="12" t="s">
        <v>50</v>
      </c>
      <c r="H30" s="13">
        <v>1</v>
      </c>
      <c r="I30" s="21"/>
      <c r="J30" s="22">
        <f t="shared" si="17"/>
        <v>0</v>
      </c>
      <c r="K30" s="11" t="s">
        <v>10</v>
      </c>
      <c r="L30" s="53"/>
      <c r="M30" s="54"/>
      <c r="N30" s="54"/>
      <c r="O30" s="54"/>
      <c r="P30" s="25">
        <f t="shared" si="18"/>
        <v>0</v>
      </c>
      <c r="Q30" s="25">
        <v>0</v>
      </c>
      <c r="R30" s="25">
        <f t="shared" si="19"/>
        <v>0</v>
      </c>
      <c r="S30" s="25">
        <v>0</v>
      </c>
      <c r="T30" s="32">
        <f t="shared" si="20"/>
        <v>0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R30" s="35" t="s">
        <v>12</v>
      </c>
      <c r="AT30" s="35" t="s">
        <v>6</v>
      </c>
      <c r="AU30" s="35" t="s">
        <v>16</v>
      </c>
      <c r="AY30" s="36" t="s">
        <v>5</v>
      </c>
      <c r="BE30" s="38">
        <f t="shared" si="21"/>
        <v>0</v>
      </c>
      <c r="BF30" s="38">
        <f t="shared" si="22"/>
        <v>0</v>
      </c>
      <c r="BG30" s="38">
        <f t="shared" si="23"/>
        <v>0</v>
      </c>
      <c r="BH30" s="38">
        <f t="shared" si="24"/>
        <v>0</v>
      </c>
      <c r="BI30" s="38">
        <f t="shared" si="25"/>
        <v>0</v>
      </c>
      <c r="BJ30" s="36" t="s">
        <v>13</v>
      </c>
      <c r="BK30" s="38">
        <f t="shared" si="26"/>
        <v>0</v>
      </c>
      <c r="BL30" s="36" t="s">
        <v>12</v>
      </c>
      <c r="BM30" s="35" t="s">
        <v>96</v>
      </c>
    </row>
    <row r="31" spans="1:65" s="2" customFormat="1" ht="21.75" customHeight="1">
      <c r="A31" s="7"/>
      <c r="B31" s="8"/>
      <c r="C31" s="4"/>
      <c r="D31" s="5" t="s">
        <v>0</v>
      </c>
      <c r="E31" s="14" t="s">
        <v>97</v>
      </c>
      <c r="F31" s="14" t="s">
        <v>98</v>
      </c>
      <c r="G31" s="4"/>
      <c r="H31" s="4"/>
      <c r="I31" s="15"/>
      <c r="J31" s="26">
        <f>BK145</f>
        <v>0</v>
      </c>
      <c r="K31" s="4"/>
      <c r="L31" s="53"/>
      <c r="M31" s="54"/>
      <c r="N31" s="54"/>
      <c r="O31" s="54"/>
      <c r="P31" s="25"/>
      <c r="Q31" s="25"/>
      <c r="R31" s="25"/>
      <c r="S31" s="25"/>
      <c r="T31" s="32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R31" s="35"/>
      <c r="AT31" s="35"/>
      <c r="AU31" s="35"/>
      <c r="AY31" s="36"/>
      <c r="BE31" s="38"/>
      <c r="BF31" s="38"/>
      <c r="BG31" s="38"/>
      <c r="BH31" s="38"/>
      <c r="BI31" s="38"/>
      <c r="BJ31" s="36"/>
      <c r="BK31" s="38"/>
      <c r="BL31" s="36"/>
      <c r="BM31" s="35"/>
    </row>
    <row r="32" spans="1:65" s="2" customFormat="1" ht="21.75" customHeight="1">
      <c r="A32" s="7"/>
      <c r="B32" s="8"/>
      <c r="C32" s="9" t="s">
        <v>99</v>
      </c>
      <c r="D32" s="9" t="s">
        <v>6</v>
      </c>
      <c r="E32" s="10" t="s">
        <v>100</v>
      </c>
      <c r="F32" s="11" t="s">
        <v>101</v>
      </c>
      <c r="G32" s="12" t="s">
        <v>50</v>
      </c>
      <c r="H32" s="13">
        <v>5</v>
      </c>
      <c r="I32" s="21"/>
      <c r="J32" s="22">
        <f>ROUND(I32*H32,2)</f>
        <v>0</v>
      </c>
      <c r="K32" s="11" t="s">
        <v>10</v>
      </c>
      <c r="L32" s="53"/>
      <c r="M32" s="54"/>
      <c r="N32" s="54"/>
      <c r="O32" s="54"/>
      <c r="P32" s="25"/>
      <c r="Q32" s="25"/>
      <c r="R32" s="25"/>
      <c r="S32" s="25"/>
      <c r="T32" s="32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R32" s="35"/>
      <c r="AT32" s="35"/>
      <c r="AU32" s="35"/>
      <c r="AY32" s="36"/>
      <c r="BE32" s="38"/>
      <c r="BF32" s="38"/>
      <c r="BG32" s="38"/>
      <c r="BH32" s="38"/>
      <c r="BI32" s="38"/>
      <c r="BJ32" s="36"/>
      <c r="BK32" s="38"/>
      <c r="BL32" s="36"/>
      <c r="BM32" s="35"/>
    </row>
    <row r="33" spans="1:65" s="2" customFormat="1" ht="21.75" customHeight="1">
      <c r="A33" s="7"/>
      <c r="B33" s="8"/>
      <c r="C33" s="4"/>
      <c r="D33" s="5" t="s">
        <v>0</v>
      </c>
      <c r="E33" s="14" t="s">
        <v>102</v>
      </c>
      <c r="F33" s="14" t="s">
        <v>103</v>
      </c>
      <c r="G33" s="4"/>
      <c r="H33" s="4"/>
      <c r="I33" s="15"/>
      <c r="J33" s="26">
        <f>BK130</f>
        <v>0</v>
      </c>
      <c r="K33" s="4"/>
      <c r="L33" s="53"/>
      <c r="M33" s="54"/>
      <c r="N33" s="54"/>
      <c r="O33" s="54"/>
      <c r="P33" s="25"/>
      <c r="Q33" s="25"/>
      <c r="R33" s="25"/>
      <c r="S33" s="25"/>
      <c r="T33" s="32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R33" s="35"/>
      <c r="AT33" s="35"/>
      <c r="AU33" s="35"/>
      <c r="AY33" s="36"/>
      <c r="BE33" s="38"/>
      <c r="BF33" s="38"/>
      <c r="BG33" s="38"/>
      <c r="BH33" s="38"/>
      <c r="BI33" s="38"/>
      <c r="BJ33" s="36"/>
      <c r="BK33" s="38"/>
      <c r="BL33" s="36"/>
      <c r="BM33" s="35"/>
    </row>
    <row r="34" spans="1:65" s="2" customFormat="1" ht="21.75" customHeight="1">
      <c r="A34" s="7"/>
      <c r="B34" s="8"/>
      <c r="C34" s="9" t="s">
        <v>104</v>
      </c>
      <c r="D34" s="9" t="s">
        <v>6</v>
      </c>
      <c r="E34" s="10" t="s">
        <v>105</v>
      </c>
      <c r="F34" s="11" t="s">
        <v>106</v>
      </c>
      <c r="G34" s="12" t="s">
        <v>50</v>
      </c>
      <c r="H34" s="13">
        <v>21</v>
      </c>
      <c r="I34" s="21"/>
      <c r="J34" s="22">
        <f>ROUND(I34*H34,2)</f>
        <v>0</v>
      </c>
      <c r="K34" s="11" t="s">
        <v>10</v>
      </c>
      <c r="L34" s="53"/>
      <c r="M34" s="54"/>
      <c r="N34" s="54"/>
      <c r="O34" s="54"/>
      <c r="P34" s="25"/>
      <c r="Q34" s="25"/>
      <c r="R34" s="25"/>
      <c r="S34" s="25"/>
      <c r="T34" s="32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R34" s="35"/>
      <c r="AT34" s="35"/>
      <c r="AU34" s="35"/>
      <c r="AY34" s="36"/>
      <c r="BE34" s="38"/>
      <c r="BF34" s="38"/>
      <c r="BG34" s="38"/>
      <c r="BH34" s="38"/>
      <c r="BI34" s="38"/>
      <c r="BJ34" s="36"/>
      <c r="BK34" s="38"/>
      <c r="BL34" s="36"/>
      <c r="BM34" s="35"/>
    </row>
    <row r="35" spans="1:65" s="1" customFormat="1" ht="20.85" hidden="1" customHeight="1">
      <c r="B35" s="3"/>
      <c r="C35" s="4"/>
      <c r="D35" s="5" t="s">
        <v>0</v>
      </c>
      <c r="E35" s="14" t="s">
        <v>107</v>
      </c>
      <c r="F35" s="14" t="s">
        <v>108</v>
      </c>
      <c r="G35" s="4"/>
      <c r="H35" s="4"/>
      <c r="I35" s="15"/>
      <c r="J35" s="26">
        <f>BK35</f>
        <v>0</v>
      </c>
      <c r="K35" s="4"/>
      <c r="L35" s="17"/>
      <c r="M35" s="18"/>
      <c r="N35" s="19"/>
      <c r="O35" s="19"/>
      <c r="P35" s="20">
        <f t="shared" ref="P35:T35" si="28">SUM(P36:P38)</f>
        <v>0</v>
      </c>
      <c r="Q35" s="19"/>
      <c r="R35" s="20">
        <f t="shared" si="28"/>
        <v>0</v>
      </c>
      <c r="S35" s="19"/>
      <c r="T35" s="31">
        <f t="shared" si="28"/>
        <v>0</v>
      </c>
      <c r="AR35" s="33" t="s">
        <v>3</v>
      </c>
      <c r="AT35" s="34" t="s">
        <v>0</v>
      </c>
      <c r="AU35" s="34" t="s">
        <v>13</v>
      </c>
      <c r="AY35" s="33" t="s">
        <v>5</v>
      </c>
      <c r="BK35" s="37">
        <f>SUM(BK36:BK38)</f>
        <v>0</v>
      </c>
    </row>
    <row r="36" spans="1:65" s="2" customFormat="1" ht="16.5" hidden="1" customHeight="1">
      <c r="A36" s="7"/>
      <c r="B36" s="8"/>
      <c r="C36" s="9" t="s">
        <v>52</v>
      </c>
      <c r="D36" s="9" t="s">
        <v>6</v>
      </c>
      <c r="E36" s="10" t="s">
        <v>109</v>
      </c>
      <c r="F36" s="11" t="s">
        <v>110</v>
      </c>
      <c r="G36" s="12" t="s">
        <v>50</v>
      </c>
      <c r="H36" s="13">
        <v>45</v>
      </c>
      <c r="I36" s="21"/>
      <c r="J36" s="22">
        <f t="shared" ref="J36:J38" si="29">ROUND(I36*H36,2)</f>
        <v>0</v>
      </c>
      <c r="K36" s="11" t="s">
        <v>10</v>
      </c>
      <c r="L36" s="27"/>
      <c r="M36" s="28" t="s">
        <v>81</v>
      </c>
      <c r="N36" s="29" t="s">
        <v>82</v>
      </c>
      <c r="O36" s="30"/>
      <c r="P36" s="25">
        <f t="shared" ref="P36:P38" si="30">O36*H36</f>
        <v>0</v>
      </c>
      <c r="Q36" s="25">
        <v>0</v>
      </c>
      <c r="R36" s="25">
        <f t="shared" ref="R36:R38" si="31">Q36*H36</f>
        <v>0</v>
      </c>
      <c r="S36" s="25">
        <v>0</v>
      </c>
      <c r="T36" s="32">
        <f t="shared" ref="T36:T38" si="32">S36*H36</f>
        <v>0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R36" s="35" t="s">
        <v>12</v>
      </c>
      <c r="AT36" s="35" t="s">
        <v>6</v>
      </c>
      <c r="AU36" s="35" t="s">
        <v>16</v>
      </c>
      <c r="AY36" s="36" t="s">
        <v>5</v>
      </c>
      <c r="BE36" s="38">
        <f t="shared" ref="BE36:BE38" si="33">IF(N36="základní",J36,0)</f>
        <v>0</v>
      </c>
      <c r="BF36" s="38">
        <f t="shared" ref="BF36:BF38" si="34">IF(N36="snížená",J36,0)</f>
        <v>0</v>
      </c>
      <c r="BG36" s="38">
        <f t="shared" ref="BG36:BG38" si="35">IF(N36="zákl. přenesená",J36,0)</f>
        <v>0</v>
      </c>
      <c r="BH36" s="38">
        <f t="shared" ref="BH36:BH38" si="36">IF(N36="sníž. přenesená",J36,0)</f>
        <v>0</v>
      </c>
      <c r="BI36" s="38">
        <f t="shared" ref="BI36:BI38" si="37">IF(N36="nulová",J36,0)</f>
        <v>0</v>
      </c>
      <c r="BJ36" s="36" t="s">
        <v>13</v>
      </c>
      <c r="BK36" s="38">
        <f t="shared" ref="BK36:BK38" si="38">ROUND(I36*H36,2)</f>
        <v>0</v>
      </c>
      <c r="BL36" s="36" t="s">
        <v>12</v>
      </c>
      <c r="BM36" s="35" t="s">
        <v>111</v>
      </c>
    </row>
    <row r="37" spans="1:65" s="2" customFormat="1" ht="16.5" hidden="1" customHeight="1">
      <c r="A37" s="7"/>
      <c r="B37" s="8"/>
      <c r="C37" s="9" t="s">
        <v>112</v>
      </c>
      <c r="D37" s="9" t="s">
        <v>6</v>
      </c>
      <c r="E37" s="10" t="s">
        <v>113</v>
      </c>
      <c r="F37" s="11" t="s">
        <v>114</v>
      </c>
      <c r="G37" s="12" t="s">
        <v>50</v>
      </c>
      <c r="H37" s="13">
        <v>3</v>
      </c>
      <c r="I37" s="21"/>
      <c r="J37" s="22">
        <f t="shared" si="29"/>
        <v>0</v>
      </c>
      <c r="K37" s="11" t="s">
        <v>10</v>
      </c>
      <c r="L37" s="27"/>
      <c r="M37" s="28" t="s">
        <v>81</v>
      </c>
      <c r="N37" s="29" t="s">
        <v>82</v>
      </c>
      <c r="O37" s="30"/>
      <c r="P37" s="25">
        <f t="shared" si="30"/>
        <v>0</v>
      </c>
      <c r="Q37" s="25">
        <v>0</v>
      </c>
      <c r="R37" s="25">
        <f t="shared" si="31"/>
        <v>0</v>
      </c>
      <c r="S37" s="25">
        <v>0</v>
      </c>
      <c r="T37" s="32">
        <f t="shared" si="32"/>
        <v>0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R37" s="35" t="s">
        <v>12</v>
      </c>
      <c r="AT37" s="35" t="s">
        <v>6</v>
      </c>
      <c r="AU37" s="35" t="s">
        <v>16</v>
      </c>
      <c r="AY37" s="36" t="s">
        <v>5</v>
      </c>
      <c r="BE37" s="38">
        <f t="shared" si="33"/>
        <v>0</v>
      </c>
      <c r="BF37" s="38">
        <f t="shared" si="34"/>
        <v>0</v>
      </c>
      <c r="BG37" s="38">
        <f t="shared" si="35"/>
        <v>0</v>
      </c>
      <c r="BH37" s="38">
        <f t="shared" si="36"/>
        <v>0</v>
      </c>
      <c r="BI37" s="38">
        <f t="shared" si="37"/>
        <v>0</v>
      </c>
      <c r="BJ37" s="36" t="s">
        <v>13</v>
      </c>
      <c r="BK37" s="38">
        <f t="shared" si="38"/>
        <v>0</v>
      </c>
      <c r="BL37" s="36" t="s">
        <v>12</v>
      </c>
      <c r="BM37" s="35" t="s">
        <v>115</v>
      </c>
    </row>
    <row r="38" spans="1:65" s="2" customFormat="1" ht="16.5" hidden="1" customHeight="1">
      <c r="A38" s="7"/>
      <c r="B38" s="8"/>
      <c r="C38" s="9" t="s">
        <v>60</v>
      </c>
      <c r="D38" s="9" t="s">
        <v>6</v>
      </c>
      <c r="E38" s="10" t="s">
        <v>116</v>
      </c>
      <c r="F38" s="11" t="s">
        <v>117</v>
      </c>
      <c r="G38" s="12" t="s">
        <v>50</v>
      </c>
      <c r="H38" s="13">
        <v>3</v>
      </c>
      <c r="I38" s="21"/>
      <c r="J38" s="22">
        <f t="shared" si="29"/>
        <v>0</v>
      </c>
      <c r="K38" s="11" t="s">
        <v>10</v>
      </c>
      <c r="L38" s="27"/>
      <c r="M38" s="28" t="s">
        <v>81</v>
      </c>
      <c r="N38" s="29" t="s">
        <v>82</v>
      </c>
      <c r="O38" s="30"/>
      <c r="P38" s="25">
        <f t="shared" si="30"/>
        <v>0</v>
      </c>
      <c r="Q38" s="25">
        <v>0</v>
      </c>
      <c r="R38" s="25">
        <f t="shared" si="31"/>
        <v>0</v>
      </c>
      <c r="S38" s="25">
        <v>0</v>
      </c>
      <c r="T38" s="32">
        <f t="shared" si="32"/>
        <v>0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R38" s="35" t="s">
        <v>12</v>
      </c>
      <c r="AT38" s="35" t="s">
        <v>6</v>
      </c>
      <c r="AU38" s="35" t="s">
        <v>16</v>
      </c>
      <c r="AY38" s="36" t="s">
        <v>5</v>
      </c>
      <c r="BE38" s="38">
        <f t="shared" si="33"/>
        <v>0</v>
      </c>
      <c r="BF38" s="38">
        <f t="shared" si="34"/>
        <v>0</v>
      </c>
      <c r="BG38" s="38">
        <f t="shared" si="35"/>
        <v>0</v>
      </c>
      <c r="BH38" s="38">
        <f t="shared" si="36"/>
        <v>0</v>
      </c>
      <c r="BI38" s="38">
        <f t="shared" si="37"/>
        <v>0</v>
      </c>
      <c r="BJ38" s="36" t="s">
        <v>13</v>
      </c>
      <c r="BK38" s="38">
        <f t="shared" si="38"/>
        <v>0</v>
      </c>
      <c r="BL38" s="36" t="s">
        <v>12</v>
      </c>
      <c r="BM38" s="35" t="s">
        <v>118</v>
      </c>
    </row>
    <row r="39" spans="1:65" s="1" customFormat="1" ht="20.85" customHeight="1">
      <c r="B39" s="3"/>
      <c r="C39" s="4"/>
      <c r="D39" s="5" t="s">
        <v>0</v>
      </c>
      <c r="E39" s="14" t="s">
        <v>119</v>
      </c>
      <c r="F39" s="14" t="s">
        <v>120</v>
      </c>
      <c r="G39" s="4"/>
      <c r="H39" s="4"/>
      <c r="I39" s="15"/>
      <c r="J39" s="26">
        <f>BK39</f>
        <v>0</v>
      </c>
      <c r="K39" s="4"/>
      <c r="L39" s="17"/>
      <c r="M39" s="18"/>
      <c r="N39" s="19"/>
      <c r="O39" s="19"/>
      <c r="P39" s="20">
        <f t="shared" ref="P39:T39" si="39">SUM(P40:P41)</f>
        <v>0</v>
      </c>
      <c r="Q39" s="19"/>
      <c r="R39" s="20">
        <f t="shared" si="39"/>
        <v>0</v>
      </c>
      <c r="S39" s="19"/>
      <c r="T39" s="31">
        <f t="shared" si="39"/>
        <v>0</v>
      </c>
      <c r="AR39" s="33" t="s">
        <v>3</v>
      </c>
      <c r="AT39" s="34" t="s">
        <v>0</v>
      </c>
      <c r="AU39" s="34" t="s">
        <v>13</v>
      </c>
      <c r="AY39" s="33" t="s">
        <v>5</v>
      </c>
      <c r="BK39" s="37">
        <f>SUM(BK40:BK41)</f>
        <v>0</v>
      </c>
    </row>
    <row r="40" spans="1:65" s="2" customFormat="1" ht="16.5" customHeight="1">
      <c r="A40" s="7"/>
      <c r="B40" s="8"/>
      <c r="C40" s="9" t="s">
        <v>121</v>
      </c>
      <c r="D40" s="9" t="s">
        <v>6</v>
      </c>
      <c r="E40" s="10" t="s">
        <v>122</v>
      </c>
      <c r="F40" s="11" t="s">
        <v>123</v>
      </c>
      <c r="G40" s="12" t="s">
        <v>124</v>
      </c>
      <c r="H40" s="13">
        <v>20</v>
      </c>
      <c r="I40" s="21"/>
      <c r="J40" s="22">
        <f>ROUND(I40*H40,2)</f>
        <v>0</v>
      </c>
      <c r="K40" s="11" t="s">
        <v>10</v>
      </c>
      <c r="L40" s="53" t="s">
        <v>51</v>
      </c>
      <c r="M40" s="54"/>
      <c r="N40" s="54"/>
      <c r="O40" s="54"/>
      <c r="P40" s="25">
        <f>O40*H40</f>
        <v>0</v>
      </c>
      <c r="Q40" s="25">
        <v>0</v>
      </c>
      <c r="R40" s="25">
        <f>Q40*H40</f>
        <v>0</v>
      </c>
      <c r="S40" s="25">
        <v>0</v>
      </c>
      <c r="T40" s="32">
        <f>S40*H40</f>
        <v>0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R40" s="35" t="s">
        <v>12</v>
      </c>
      <c r="AT40" s="35" t="s">
        <v>6</v>
      </c>
      <c r="AU40" s="35" t="s">
        <v>16</v>
      </c>
      <c r="AY40" s="36" t="s">
        <v>5</v>
      </c>
      <c r="BE40" s="38">
        <f>IF(N40="základní",J40,0)</f>
        <v>0</v>
      </c>
      <c r="BF40" s="38">
        <f>IF(N40="snížená",J40,0)</f>
        <v>0</v>
      </c>
      <c r="BG40" s="38">
        <f>IF(N40="zákl. přenesená",J40,0)</f>
        <v>0</v>
      </c>
      <c r="BH40" s="38">
        <f>IF(N40="sníž. přenesená",J40,0)</f>
        <v>0</v>
      </c>
      <c r="BI40" s="38">
        <f>IF(N40="nulová",J40,0)</f>
        <v>0</v>
      </c>
      <c r="BJ40" s="36" t="s">
        <v>13</v>
      </c>
      <c r="BK40" s="38">
        <f>ROUND(I40*H40,2)</f>
        <v>0</v>
      </c>
      <c r="BL40" s="36" t="s">
        <v>12</v>
      </c>
      <c r="BM40" s="35" t="s">
        <v>125</v>
      </c>
    </row>
    <row r="41" spans="1:65" s="2" customFormat="1" ht="16.5" customHeight="1">
      <c r="A41" s="7"/>
      <c r="B41" s="8"/>
      <c r="C41" s="9" t="s">
        <v>64</v>
      </c>
      <c r="D41" s="9" t="s">
        <v>6</v>
      </c>
      <c r="E41" s="10" t="s">
        <v>126</v>
      </c>
      <c r="F41" s="11" t="s">
        <v>127</v>
      </c>
      <c r="G41" s="12" t="s">
        <v>124</v>
      </c>
      <c r="H41" s="13">
        <v>10</v>
      </c>
      <c r="I41" s="21"/>
      <c r="J41" s="22">
        <f>ROUND(I41*H41,2)</f>
        <v>0</v>
      </c>
      <c r="K41" s="11" t="s">
        <v>10</v>
      </c>
      <c r="L41" s="53"/>
      <c r="M41" s="54"/>
      <c r="N41" s="54"/>
      <c r="O41" s="54"/>
      <c r="P41" s="25">
        <f>O41*H41</f>
        <v>0</v>
      </c>
      <c r="Q41" s="25">
        <v>0</v>
      </c>
      <c r="R41" s="25">
        <f>Q41*H41</f>
        <v>0</v>
      </c>
      <c r="S41" s="25">
        <v>0</v>
      </c>
      <c r="T41" s="32">
        <f>S41*H41</f>
        <v>0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R41" s="35" t="s">
        <v>12</v>
      </c>
      <c r="AT41" s="35" t="s">
        <v>6</v>
      </c>
      <c r="AU41" s="35" t="s">
        <v>16</v>
      </c>
      <c r="AY41" s="36" t="s">
        <v>5</v>
      </c>
      <c r="BE41" s="38">
        <f>IF(N41="základní",J41,0)</f>
        <v>0</v>
      </c>
      <c r="BF41" s="38">
        <f>IF(N41="snížená",J41,0)</f>
        <v>0</v>
      </c>
      <c r="BG41" s="38">
        <f>IF(N41="zákl. přenesená",J41,0)</f>
        <v>0</v>
      </c>
      <c r="BH41" s="38">
        <f>IF(N41="sníž. přenesená",J41,0)</f>
        <v>0</v>
      </c>
      <c r="BI41" s="38">
        <f>IF(N41="nulová",J41,0)</f>
        <v>0</v>
      </c>
      <c r="BJ41" s="36" t="s">
        <v>13</v>
      </c>
      <c r="BK41" s="38">
        <f>ROUND(I41*H41,2)</f>
        <v>0</v>
      </c>
      <c r="BL41" s="36" t="s">
        <v>12</v>
      </c>
      <c r="BM41" s="35" t="s">
        <v>128</v>
      </c>
    </row>
    <row r="42" spans="1:65" s="2" customFormat="1" ht="16.5" customHeight="1">
      <c r="A42" s="7"/>
      <c r="B42" s="8"/>
      <c r="C42" s="4"/>
      <c r="D42" s="5" t="s">
        <v>0</v>
      </c>
      <c r="E42" s="14" t="s">
        <v>129</v>
      </c>
      <c r="F42" s="14" t="s">
        <v>130</v>
      </c>
      <c r="G42" s="4"/>
      <c r="H42" s="4"/>
      <c r="I42" s="15"/>
      <c r="J42" s="26">
        <f>BK143</f>
        <v>0</v>
      </c>
      <c r="K42" s="4"/>
      <c r="L42" s="53"/>
      <c r="M42" s="54"/>
      <c r="N42" s="54"/>
      <c r="O42" s="54"/>
      <c r="P42" s="25"/>
      <c r="Q42" s="25"/>
      <c r="R42" s="25"/>
      <c r="S42" s="25"/>
      <c r="T42" s="32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R42" s="35"/>
      <c r="AT42" s="35"/>
      <c r="AU42" s="35"/>
      <c r="AY42" s="36"/>
      <c r="BE42" s="38"/>
      <c r="BF42" s="38"/>
      <c r="BG42" s="38"/>
      <c r="BH42" s="38"/>
      <c r="BI42" s="38"/>
      <c r="BJ42" s="36"/>
      <c r="BK42" s="38"/>
      <c r="BL42" s="36"/>
      <c r="BM42" s="35"/>
    </row>
    <row r="43" spans="1:65" s="2" customFormat="1" ht="16.5" customHeight="1">
      <c r="A43" s="7"/>
      <c r="B43" s="8"/>
      <c r="C43" s="9" t="s">
        <v>131</v>
      </c>
      <c r="D43" s="9" t="s">
        <v>6</v>
      </c>
      <c r="E43" s="10" t="s">
        <v>132</v>
      </c>
      <c r="F43" s="11" t="s">
        <v>133</v>
      </c>
      <c r="G43" s="12" t="s">
        <v>124</v>
      </c>
      <c r="H43" s="13">
        <v>50</v>
      </c>
      <c r="I43" s="21"/>
      <c r="J43" s="22">
        <f>ROUND(I43*H43,2)</f>
        <v>0</v>
      </c>
      <c r="K43" s="11" t="s">
        <v>10</v>
      </c>
      <c r="L43" s="53"/>
      <c r="M43" s="54"/>
      <c r="N43" s="54"/>
      <c r="O43" s="54"/>
      <c r="P43" s="25"/>
      <c r="Q43" s="25"/>
      <c r="R43" s="25"/>
      <c r="S43" s="25"/>
      <c r="T43" s="32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R43" s="35"/>
      <c r="AT43" s="35"/>
      <c r="AU43" s="35"/>
      <c r="AY43" s="36"/>
      <c r="BE43" s="38"/>
      <c r="BF43" s="38"/>
      <c r="BG43" s="38"/>
      <c r="BH43" s="38"/>
      <c r="BI43" s="38"/>
      <c r="BJ43" s="36"/>
      <c r="BK43" s="38"/>
      <c r="BL43" s="36"/>
      <c r="BM43" s="35"/>
    </row>
    <row r="44" spans="1:65" s="1" customFormat="1" ht="20.85" customHeight="1">
      <c r="B44" s="3"/>
      <c r="C44" s="4"/>
      <c r="D44" s="5" t="s">
        <v>0</v>
      </c>
      <c r="E44" s="14" t="s">
        <v>134</v>
      </c>
      <c r="F44" s="14" t="s">
        <v>135</v>
      </c>
      <c r="G44" s="4"/>
      <c r="H44" s="4"/>
      <c r="I44" s="15"/>
      <c r="J44" s="26">
        <f>BK44</f>
        <v>0</v>
      </c>
      <c r="K44" s="4"/>
      <c r="L44" s="17"/>
      <c r="M44" s="18"/>
      <c r="N44" s="19"/>
      <c r="O44" s="19"/>
      <c r="P44" s="20">
        <f t="shared" ref="P44:T44" si="40">SUM(P45:P49)</f>
        <v>0</v>
      </c>
      <c r="Q44" s="19"/>
      <c r="R44" s="20">
        <f t="shared" si="40"/>
        <v>0</v>
      </c>
      <c r="S44" s="19"/>
      <c r="T44" s="31">
        <f t="shared" si="40"/>
        <v>0</v>
      </c>
      <c r="AR44" s="33" t="s">
        <v>3</v>
      </c>
      <c r="AT44" s="34" t="s">
        <v>0</v>
      </c>
      <c r="AU44" s="34" t="s">
        <v>13</v>
      </c>
      <c r="AY44" s="33" t="s">
        <v>5</v>
      </c>
      <c r="BK44" s="37">
        <f>SUM(BK45:BK49)</f>
        <v>0</v>
      </c>
    </row>
    <row r="45" spans="1:65" s="2" customFormat="1" ht="33" customHeight="1">
      <c r="A45" s="7"/>
      <c r="B45" s="8"/>
      <c r="C45" s="9" t="s">
        <v>136</v>
      </c>
      <c r="D45" s="9" t="s">
        <v>6</v>
      </c>
      <c r="E45" s="10" t="s">
        <v>137</v>
      </c>
      <c r="F45" s="11" t="s">
        <v>138</v>
      </c>
      <c r="G45" s="12" t="s">
        <v>50</v>
      </c>
      <c r="H45" s="13">
        <v>2</v>
      </c>
      <c r="I45" s="21"/>
      <c r="J45" s="22">
        <f t="shared" ref="J45:J49" si="41">ROUND(I45*H45,2)</f>
        <v>0</v>
      </c>
      <c r="K45" s="11" t="s">
        <v>10</v>
      </c>
      <c r="L45" s="53" t="s">
        <v>51</v>
      </c>
      <c r="M45" s="54"/>
      <c r="N45" s="54"/>
      <c r="O45" s="54"/>
      <c r="P45" s="25">
        <f t="shared" ref="P45:P49" si="42">O45*H45</f>
        <v>0</v>
      </c>
      <c r="Q45" s="25">
        <v>0</v>
      </c>
      <c r="R45" s="25">
        <f t="shared" ref="R45:R49" si="43">Q45*H45</f>
        <v>0</v>
      </c>
      <c r="S45" s="25">
        <v>0</v>
      </c>
      <c r="T45" s="32">
        <f t="shared" ref="T45:T49" si="44">S45*H45</f>
        <v>0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R45" s="35" t="s">
        <v>12</v>
      </c>
      <c r="AT45" s="35" t="s">
        <v>6</v>
      </c>
      <c r="AU45" s="35" t="s">
        <v>16</v>
      </c>
      <c r="AY45" s="36" t="s">
        <v>5</v>
      </c>
      <c r="BE45" s="38">
        <f t="shared" ref="BE45:BE49" si="45">IF(N45="základní",J45,0)</f>
        <v>0</v>
      </c>
      <c r="BF45" s="38">
        <f t="shared" ref="BF45:BF49" si="46">IF(N45="snížená",J45,0)</f>
        <v>0</v>
      </c>
      <c r="BG45" s="38">
        <f t="shared" ref="BG45:BG49" si="47">IF(N45="zákl. přenesená",J45,0)</f>
        <v>0</v>
      </c>
      <c r="BH45" s="38">
        <f t="shared" ref="BH45:BH49" si="48">IF(N45="sníž. přenesená",J45,0)</f>
        <v>0</v>
      </c>
      <c r="BI45" s="38">
        <f t="shared" ref="BI45:BI49" si="49">IF(N45="nulová",J45,0)</f>
        <v>0</v>
      </c>
      <c r="BJ45" s="36" t="s">
        <v>13</v>
      </c>
      <c r="BK45" s="38">
        <f t="shared" ref="BK45:BK49" si="50">ROUND(I45*H45,2)</f>
        <v>0</v>
      </c>
      <c r="BL45" s="36" t="s">
        <v>12</v>
      </c>
      <c r="BM45" s="35" t="s">
        <v>139</v>
      </c>
    </row>
    <row r="46" spans="1:65" s="2" customFormat="1" ht="24.15" customHeight="1">
      <c r="A46" s="7"/>
      <c r="B46" s="8"/>
      <c r="C46" s="9" t="s">
        <v>67</v>
      </c>
      <c r="D46" s="9" t="s">
        <v>6</v>
      </c>
      <c r="E46" s="10" t="s">
        <v>140</v>
      </c>
      <c r="F46" s="11" t="s">
        <v>141</v>
      </c>
      <c r="G46" s="12" t="s">
        <v>50</v>
      </c>
      <c r="H46" s="13">
        <v>1</v>
      </c>
      <c r="I46" s="21"/>
      <c r="J46" s="22">
        <f t="shared" si="41"/>
        <v>0</v>
      </c>
      <c r="K46" s="11" t="s">
        <v>10</v>
      </c>
      <c r="L46" s="53"/>
      <c r="M46" s="54"/>
      <c r="N46" s="54"/>
      <c r="O46" s="54"/>
      <c r="P46" s="25">
        <f t="shared" si="42"/>
        <v>0</v>
      </c>
      <c r="Q46" s="25">
        <v>0</v>
      </c>
      <c r="R46" s="25">
        <f t="shared" si="43"/>
        <v>0</v>
      </c>
      <c r="S46" s="25">
        <v>0</v>
      </c>
      <c r="T46" s="32">
        <f t="shared" si="44"/>
        <v>0</v>
      </c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R46" s="35" t="s">
        <v>12</v>
      </c>
      <c r="AT46" s="35" t="s">
        <v>6</v>
      </c>
      <c r="AU46" s="35" t="s">
        <v>16</v>
      </c>
      <c r="AY46" s="36" t="s">
        <v>5</v>
      </c>
      <c r="BE46" s="38">
        <f t="shared" si="45"/>
        <v>0</v>
      </c>
      <c r="BF46" s="38">
        <f t="shared" si="46"/>
        <v>0</v>
      </c>
      <c r="BG46" s="38">
        <f t="shared" si="47"/>
        <v>0</v>
      </c>
      <c r="BH46" s="38">
        <f t="shared" si="48"/>
        <v>0</v>
      </c>
      <c r="BI46" s="38">
        <f t="shared" si="49"/>
        <v>0</v>
      </c>
      <c r="BJ46" s="36" t="s">
        <v>13</v>
      </c>
      <c r="BK46" s="38">
        <f t="shared" si="50"/>
        <v>0</v>
      </c>
      <c r="BL46" s="36" t="s">
        <v>12</v>
      </c>
      <c r="BM46" s="35" t="s">
        <v>142</v>
      </c>
    </row>
    <row r="47" spans="1:65" s="2" customFormat="1" ht="24.15" customHeight="1">
      <c r="A47" s="7"/>
      <c r="B47" s="8"/>
      <c r="C47" s="9" t="s">
        <v>143</v>
      </c>
      <c r="D47" s="9" t="s">
        <v>6</v>
      </c>
      <c r="E47" s="10" t="s">
        <v>144</v>
      </c>
      <c r="F47" s="11" t="s">
        <v>145</v>
      </c>
      <c r="G47" s="12" t="s">
        <v>50</v>
      </c>
      <c r="H47" s="13">
        <v>8</v>
      </c>
      <c r="I47" s="21"/>
      <c r="J47" s="22">
        <f t="shared" si="41"/>
        <v>0</v>
      </c>
      <c r="K47" s="11" t="s">
        <v>10</v>
      </c>
      <c r="L47" s="53"/>
      <c r="M47" s="54"/>
      <c r="N47" s="54"/>
      <c r="O47" s="54"/>
      <c r="P47" s="25">
        <f t="shared" si="42"/>
        <v>0</v>
      </c>
      <c r="Q47" s="25">
        <v>0</v>
      </c>
      <c r="R47" s="25">
        <f t="shared" si="43"/>
        <v>0</v>
      </c>
      <c r="S47" s="25">
        <v>0</v>
      </c>
      <c r="T47" s="32">
        <f t="shared" si="44"/>
        <v>0</v>
      </c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R47" s="35" t="s">
        <v>12</v>
      </c>
      <c r="AT47" s="35" t="s">
        <v>6</v>
      </c>
      <c r="AU47" s="35" t="s">
        <v>16</v>
      </c>
      <c r="AY47" s="36" t="s">
        <v>5</v>
      </c>
      <c r="BE47" s="38">
        <f t="shared" si="45"/>
        <v>0</v>
      </c>
      <c r="BF47" s="38">
        <f t="shared" si="46"/>
        <v>0</v>
      </c>
      <c r="BG47" s="38">
        <f t="shared" si="47"/>
        <v>0</v>
      </c>
      <c r="BH47" s="38">
        <f t="shared" si="48"/>
        <v>0</v>
      </c>
      <c r="BI47" s="38">
        <f t="shared" si="49"/>
        <v>0</v>
      </c>
      <c r="BJ47" s="36" t="s">
        <v>13</v>
      </c>
      <c r="BK47" s="38">
        <f t="shared" si="50"/>
        <v>0</v>
      </c>
      <c r="BL47" s="36" t="s">
        <v>12</v>
      </c>
      <c r="BM47" s="35" t="s">
        <v>146</v>
      </c>
    </row>
    <row r="48" spans="1:65" s="2" customFormat="1" ht="24.15" customHeight="1">
      <c r="A48" s="7"/>
      <c r="B48" s="8"/>
      <c r="C48" s="9" t="s">
        <v>71</v>
      </c>
      <c r="D48" s="9" t="s">
        <v>6</v>
      </c>
      <c r="E48" s="10" t="s">
        <v>147</v>
      </c>
      <c r="F48" s="11" t="s">
        <v>148</v>
      </c>
      <c r="G48" s="12" t="s">
        <v>50</v>
      </c>
      <c r="H48" s="13">
        <v>1</v>
      </c>
      <c r="I48" s="21"/>
      <c r="J48" s="22">
        <f t="shared" si="41"/>
        <v>0</v>
      </c>
      <c r="K48" s="11" t="s">
        <v>10</v>
      </c>
      <c r="L48" s="53"/>
      <c r="M48" s="54"/>
      <c r="N48" s="54"/>
      <c r="O48" s="54"/>
      <c r="P48" s="25">
        <f t="shared" si="42"/>
        <v>0</v>
      </c>
      <c r="Q48" s="25">
        <v>0</v>
      </c>
      <c r="R48" s="25">
        <f t="shared" si="43"/>
        <v>0</v>
      </c>
      <c r="S48" s="25">
        <v>0</v>
      </c>
      <c r="T48" s="32">
        <f t="shared" si="44"/>
        <v>0</v>
      </c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R48" s="35" t="s">
        <v>12</v>
      </c>
      <c r="AT48" s="35" t="s">
        <v>6</v>
      </c>
      <c r="AU48" s="35" t="s">
        <v>16</v>
      </c>
      <c r="AY48" s="36" t="s">
        <v>5</v>
      </c>
      <c r="BE48" s="38">
        <f t="shared" si="45"/>
        <v>0</v>
      </c>
      <c r="BF48" s="38">
        <f t="shared" si="46"/>
        <v>0</v>
      </c>
      <c r="BG48" s="38">
        <f t="shared" si="47"/>
        <v>0</v>
      </c>
      <c r="BH48" s="38">
        <f t="shared" si="48"/>
        <v>0</v>
      </c>
      <c r="BI48" s="38">
        <f t="shared" si="49"/>
        <v>0</v>
      </c>
      <c r="BJ48" s="36" t="s">
        <v>13</v>
      </c>
      <c r="BK48" s="38">
        <f t="shared" si="50"/>
        <v>0</v>
      </c>
      <c r="BL48" s="36" t="s">
        <v>12</v>
      </c>
      <c r="BM48" s="35" t="s">
        <v>149</v>
      </c>
    </row>
    <row r="49" spans="1:65" s="2" customFormat="1" ht="37.799999999999997" customHeight="1">
      <c r="A49" s="7"/>
      <c r="B49" s="8"/>
      <c r="C49" s="9" t="s">
        <v>150</v>
      </c>
      <c r="D49" s="9" t="s">
        <v>6</v>
      </c>
      <c r="E49" s="10" t="s">
        <v>151</v>
      </c>
      <c r="F49" s="11" t="s">
        <v>152</v>
      </c>
      <c r="G49" s="12" t="s">
        <v>50</v>
      </c>
      <c r="H49" s="13">
        <v>2</v>
      </c>
      <c r="I49" s="21"/>
      <c r="J49" s="22">
        <f t="shared" si="41"/>
        <v>0</v>
      </c>
      <c r="K49" s="11" t="s">
        <v>10</v>
      </c>
      <c r="L49" s="53"/>
      <c r="M49" s="54"/>
      <c r="N49" s="54"/>
      <c r="O49" s="54"/>
      <c r="P49" s="25">
        <f t="shared" si="42"/>
        <v>0</v>
      </c>
      <c r="Q49" s="25">
        <v>0</v>
      </c>
      <c r="R49" s="25">
        <f t="shared" si="43"/>
        <v>0</v>
      </c>
      <c r="S49" s="25">
        <v>0</v>
      </c>
      <c r="T49" s="32">
        <f t="shared" si="44"/>
        <v>0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R49" s="35" t="s">
        <v>12</v>
      </c>
      <c r="AT49" s="35" t="s">
        <v>6</v>
      </c>
      <c r="AU49" s="35" t="s">
        <v>16</v>
      </c>
      <c r="AY49" s="36" t="s">
        <v>5</v>
      </c>
      <c r="BE49" s="38">
        <f t="shared" si="45"/>
        <v>0</v>
      </c>
      <c r="BF49" s="38">
        <f t="shared" si="46"/>
        <v>0</v>
      </c>
      <c r="BG49" s="38">
        <f t="shared" si="47"/>
        <v>0</v>
      </c>
      <c r="BH49" s="38">
        <f t="shared" si="48"/>
        <v>0</v>
      </c>
      <c r="BI49" s="38">
        <f t="shared" si="49"/>
        <v>0</v>
      </c>
      <c r="BJ49" s="36" t="s">
        <v>13</v>
      </c>
      <c r="BK49" s="38">
        <f t="shared" si="50"/>
        <v>0</v>
      </c>
      <c r="BL49" s="36" t="s">
        <v>12</v>
      </c>
      <c r="BM49" s="35" t="s">
        <v>153</v>
      </c>
    </row>
    <row r="50" spans="1:65" s="2" customFormat="1" ht="13.2">
      <c r="A50" s="7"/>
      <c r="B50" s="8"/>
      <c r="C50" s="4"/>
      <c r="D50" s="5" t="s">
        <v>0</v>
      </c>
      <c r="E50" s="14" t="s">
        <v>154</v>
      </c>
      <c r="F50" s="14" t="s">
        <v>155</v>
      </c>
      <c r="G50" s="4"/>
      <c r="H50" s="4"/>
      <c r="I50" s="15"/>
      <c r="J50" s="26">
        <f>BK155</f>
        <v>0</v>
      </c>
      <c r="K50" s="4"/>
      <c r="L50" s="27"/>
      <c r="M50" s="28"/>
      <c r="N50" s="29"/>
      <c r="O50" s="30"/>
      <c r="P50" s="25"/>
      <c r="Q50" s="25"/>
      <c r="R50" s="25"/>
      <c r="S50" s="25"/>
      <c r="T50" s="32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R50" s="35"/>
      <c r="AT50" s="35"/>
      <c r="AU50" s="35"/>
      <c r="AY50" s="36"/>
      <c r="BE50" s="38"/>
      <c r="BF50" s="38"/>
      <c r="BG50" s="38"/>
      <c r="BH50" s="38"/>
      <c r="BI50" s="38"/>
      <c r="BJ50" s="36"/>
      <c r="BK50" s="38"/>
      <c r="BL50" s="36"/>
      <c r="BM50" s="35"/>
    </row>
    <row r="51" spans="1:65" s="2" customFormat="1" ht="37.799999999999997" customHeight="1">
      <c r="A51" s="7"/>
      <c r="B51" s="8"/>
      <c r="C51" s="9" t="s">
        <v>156</v>
      </c>
      <c r="D51" s="9" t="s">
        <v>6</v>
      </c>
      <c r="E51" s="10" t="s">
        <v>157</v>
      </c>
      <c r="F51" s="11" t="s">
        <v>158</v>
      </c>
      <c r="G51" s="12" t="s">
        <v>50</v>
      </c>
      <c r="H51" s="13">
        <v>2</v>
      </c>
      <c r="I51" s="21"/>
      <c r="J51" s="22">
        <f>ROUND(I51*H51,2)</f>
        <v>0</v>
      </c>
      <c r="K51" s="11" t="s">
        <v>10</v>
      </c>
      <c r="L51" s="27"/>
      <c r="M51" s="28"/>
      <c r="N51" s="29"/>
      <c r="O51" s="30"/>
      <c r="P51" s="25"/>
      <c r="Q51" s="25"/>
      <c r="R51" s="25"/>
      <c r="S51" s="25"/>
      <c r="T51" s="32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R51" s="35"/>
      <c r="AT51" s="35"/>
      <c r="AU51" s="35"/>
      <c r="AY51" s="36"/>
      <c r="BE51" s="38"/>
      <c r="BF51" s="38"/>
      <c r="BG51" s="38"/>
      <c r="BH51" s="38"/>
      <c r="BI51" s="38"/>
      <c r="BJ51" s="36"/>
      <c r="BK51" s="38"/>
      <c r="BL51" s="36"/>
      <c r="BM51" s="35"/>
    </row>
    <row r="52" spans="1:65" s="2" customFormat="1" ht="13.2">
      <c r="A52" s="7"/>
      <c r="B52" s="8"/>
      <c r="C52" s="4"/>
      <c r="D52" s="5" t="s">
        <v>0</v>
      </c>
      <c r="E52" s="14" t="s">
        <v>159</v>
      </c>
      <c r="F52" s="14" t="s">
        <v>160</v>
      </c>
      <c r="G52" s="4"/>
      <c r="H52" s="4"/>
      <c r="I52" s="15"/>
      <c r="J52" s="26">
        <f>BK136</f>
        <v>0</v>
      </c>
      <c r="K52" s="4"/>
      <c r="L52" s="27"/>
      <c r="M52" s="28"/>
      <c r="N52" s="29"/>
      <c r="O52" s="30"/>
      <c r="P52" s="25"/>
      <c r="Q52" s="25"/>
      <c r="R52" s="25"/>
      <c r="S52" s="25"/>
      <c r="T52" s="32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R52" s="35"/>
      <c r="AT52" s="35"/>
      <c r="AU52" s="35"/>
      <c r="AY52" s="36"/>
      <c r="BE52" s="38"/>
      <c r="BF52" s="38"/>
      <c r="BG52" s="38"/>
      <c r="BH52" s="38"/>
      <c r="BI52" s="38"/>
      <c r="BJ52" s="36"/>
      <c r="BK52" s="38"/>
      <c r="BL52" s="36"/>
      <c r="BM52" s="35"/>
    </row>
    <row r="53" spans="1:65" s="2" customFormat="1" ht="11.4">
      <c r="A53" s="7"/>
      <c r="B53" s="8"/>
      <c r="C53" s="9" t="s">
        <v>161</v>
      </c>
      <c r="D53" s="9" t="s">
        <v>6</v>
      </c>
      <c r="E53" s="10" t="s">
        <v>162</v>
      </c>
      <c r="F53" s="11" t="s">
        <v>163</v>
      </c>
      <c r="G53" s="12" t="s">
        <v>50</v>
      </c>
      <c r="H53" s="13">
        <v>3</v>
      </c>
      <c r="I53" s="21"/>
      <c r="J53" s="22">
        <f>ROUND(I53*H53,2)</f>
        <v>0</v>
      </c>
      <c r="K53" s="11" t="s">
        <v>10</v>
      </c>
      <c r="L53" s="55" t="s">
        <v>51</v>
      </c>
      <c r="M53" s="54"/>
      <c r="N53" s="54"/>
      <c r="O53" s="54"/>
      <c r="P53" s="25"/>
      <c r="Q53" s="25"/>
      <c r="R53" s="25"/>
      <c r="S53" s="25"/>
      <c r="T53" s="32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R53" s="35"/>
      <c r="AT53" s="35"/>
      <c r="AU53" s="35"/>
      <c r="AY53" s="36"/>
      <c r="BE53" s="38"/>
      <c r="BF53" s="38"/>
      <c r="BG53" s="38"/>
      <c r="BH53" s="38"/>
      <c r="BI53" s="38"/>
      <c r="BJ53" s="36"/>
      <c r="BK53" s="38"/>
      <c r="BL53" s="36"/>
      <c r="BM53" s="35"/>
    </row>
    <row r="54" spans="1:65" s="2" customFormat="1" ht="11.4">
      <c r="A54" s="7"/>
      <c r="B54" s="8"/>
      <c r="C54" s="9" t="s">
        <v>164</v>
      </c>
      <c r="D54" s="9" t="s">
        <v>6</v>
      </c>
      <c r="E54" s="10" t="s">
        <v>165</v>
      </c>
      <c r="F54" s="11" t="s">
        <v>166</v>
      </c>
      <c r="G54" s="12" t="s">
        <v>50</v>
      </c>
      <c r="H54" s="13">
        <v>6</v>
      </c>
      <c r="I54" s="21"/>
      <c r="J54" s="22">
        <f>ROUND(I54*H54,2)</f>
        <v>0</v>
      </c>
      <c r="K54" s="11" t="s">
        <v>10</v>
      </c>
      <c r="L54" s="55"/>
      <c r="M54" s="54"/>
      <c r="N54" s="54"/>
      <c r="O54" s="54"/>
      <c r="P54" s="25"/>
      <c r="Q54" s="25"/>
      <c r="R54" s="25"/>
      <c r="S54" s="25"/>
      <c r="T54" s="32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R54" s="35"/>
      <c r="AT54" s="35"/>
      <c r="AU54" s="35"/>
      <c r="AY54" s="36"/>
      <c r="BE54" s="38"/>
      <c r="BF54" s="38"/>
      <c r="BG54" s="38"/>
      <c r="BH54" s="38"/>
      <c r="BI54" s="38"/>
      <c r="BJ54" s="36"/>
      <c r="BK54" s="38"/>
      <c r="BL54" s="36"/>
      <c r="BM54" s="35"/>
    </row>
    <row r="55" spans="1:65" s="2" customFormat="1" ht="13.2">
      <c r="A55" s="7"/>
      <c r="B55" s="8"/>
      <c r="C55" s="4"/>
      <c r="D55" s="5" t="s">
        <v>0</v>
      </c>
      <c r="E55" s="14" t="s">
        <v>167</v>
      </c>
      <c r="F55" s="14" t="s">
        <v>160</v>
      </c>
      <c r="G55" s="4"/>
      <c r="H55" s="4"/>
      <c r="I55" s="15"/>
      <c r="J55" s="26">
        <f>BK166</f>
        <v>0</v>
      </c>
      <c r="K55" s="4"/>
      <c r="L55" s="27"/>
      <c r="M55" s="28"/>
      <c r="N55" s="29"/>
      <c r="O55" s="30"/>
      <c r="P55" s="25"/>
      <c r="Q55" s="25"/>
      <c r="R55" s="25"/>
      <c r="S55" s="25"/>
      <c r="T55" s="32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R55" s="35"/>
      <c r="AT55" s="35"/>
      <c r="AU55" s="35"/>
      <c r="AY55" s="36"/>
      <c r="BE55" s="38"/>
      <c r="BF55" s="38"/>
      <c r="BG55" s="38"/>
      <c r="BH55" s="38"/>
      <c r="BI55" s="38"/>
      <c r="BJ55" s="36"/>
      <c r="BK55" s="38"/>
      <c r="BL55" s="36"/>
      <c r="BM55" s="35"/>
    </row>
    <row r="56" spans="1:65" s="2" customFormat="1" ht="11.4">
      <c r="A56" s="7"/>
      <c r="B56" s="8"/>
      <c r="C56" s="9" t="s">
        <v>168</v>
      </c>
      <c r="D56" s="9" t="s">
        <v>6</v>
      </c>
      <c r="E56" s="10" t="s">
        <v>169</v>
      </c>
      <c r="F56" s="11" t="s">
        <v>170</v>
      </c>
      <c r="G56" s="12" t="s">
        <v>50</v>
      </c>
      <c r="H56" s="13">
        <v>2</v>
      </c>
      <c r="I56" s="21"/>
      <c r="J56" s="22">
        <f>ROUND(I56*H56,2)</f>
        <v>0</v>
      </c>
      <c r="K56" s="11" t="s">
        <v>10</v>
      </c>
      <c r="L56" s="27"/>
      <c r="M56" s="28"/>
      <c r="N56" s="29"/>
      <c r="O56" s="30"/>
      <c r="P56" s="25"/>
      <c r="Q56" s="25"/>
      <c r="R56" s="25"/>
      <c r="S56" s="25"/>
      <c r="T56" s="32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R56" s="35"/>
      <c r="AT56" s="35"/>
      <c r="AU56" s="35"/>
      <c r="AY56" s="36"/>
      <c r="BE56" s="38"/>
      <c r="BF56" s="38"/>
      <c r="BG56" s="38"/>
      <c r="BH56" s="38"/>
      <c r="BI56" s="38"/>
      <c r="BJ56" s="36"/>
      <c r="BK56" s="38"/>
      <c r="BL56" s="36"/>
      <c r="BM56" s="35"/>
    </row>
    <row r="57" spans="1:65" s="1" customFormat="1" ht="20.85" customHeight="1">
      <c r="B57" s="3"/>
      <c r="C57" s="4"/>
      <c r="D57" s="5" t="s">
        <v>0</v>
      </c>
      <c r="E57" s="14" t="s">
        <v>171</v>
      </c>
      <c r="F57" s="14" t="s">
        <v>172</v>
      </c>
      <c r="G57" s="4"/>
      <c r="H57" s="4"/>
      <c r="I57" s="15"/>
      <c r="J57" s="26">
        <f>BK57</f>
        <v>0</v>
      </c>
      <c r="K57" s="4"/>
      <c r="L57" s="17"/>
      <c r="M57" s="18"/>
      <c r="N57" s="19"/>
      <c r="O57" s="19"/>
      <c r="P57" s="20">
        <f t="shared" ref="P57:T57" si="51">SUM(P58:P59)</f>
        <v>0</v>
      </c>
      <c r="Q57" s="19"/>
      <c r="R57" s="20">
        <f t="shared" si="51"/>
        <v>0</v>
      </c>
      <c r="S57" s="19"/>
      <c r="T57" s="31">
        <f t="shared" si="51"/>
        <v>0</v>
      </c>
      <c r="AR57" s="33" t="s">
        <v>3</v>
      </c>
      <c r="AT57" s="34" t="s">
        <v>0</v>
      </c>
      <c r="AU57" s="34" t="s">
        <v>13</v>
      </c>
      <c r="AY57" s="33" t="s">
        <v>5</v>
      </c>
      <c r="BK57" s="37">
        <f>SUM(BK58:BK59)</f>
        <v>0</v>
      </c>
    </row>
    <row r="58" spans="1:65" s="2" customFormat="1" ht="16.5" customHeight="1">
      <c r="A58" s="7"/>
      <c r="B58" s="8"/>
      <c r="C58" s="9" t="s">
        <v>83</v>
      </c>
      <c r="D58" s="9" t="s">
        <v>6</v>
      </c>
      <c r="E58" s="10" t="s">
        <v>173</v>
      </c>
      <c r="F58" s="11" t="s">
        <v>174</v>
      </c>
      <c r="G58" s="12" t="s">
        <v>50</v>
      </c>
      <c r="H58" s="13">
        <v>13</v>
      </c>
      <c r="I58" s="21"/>
      <c r="J58" s="22">
        <f>ROUND(I58*H58,2)</f>
        <v>0</v>
      </c>
      <c r="K58" s="11" t="s">
        <v>10</v>
      </c>
      <c r="L58" s="27"/>
      <c r="M58" s="28" t="s">
        <v>81</v>
      </c>
      <c r="N58" s="29" t="s">
        <v>82</v>
      </c>
      <c r="O58" s="30"/>
      <c r="P58" s="25">
        <f>O58*H58</f>
        <v>0</v>
      </c>
      <c r="Q58" s="25">
        <v>0</v>
      </c>
      <c r="R58" s="25">
        <f>Q58*H58</f>
        <v>0</v>
      </c>
      <c r="S58" s="25">
        <v>0</v>
      </c>
      <c r="T58" s="32">
        <f>S58*H58</f>
        <v>0</v>
      </c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R58" s="35" t="s">
        <v>12</v>
      </c>
      <c r="AT58" s="35" t="s">
        <v>6</v>
      </c>
      <c r="AU58" s="35" t="s">
        <v>16</v>
      </c>
      <c r="AY58" s="36" t="s">
        <v>5</v>
      </c>
      <c r="BE58" s="38">
        <f>IF(N58="základní",J58,0)</f>
        <v>0</v>
      </c>
      <c r="BF58" s="38">
        <f>IF(N58="snížená",J58,0)</f>
        <v>0</v>
      </c>
      <c r="BG58" s="38">
        <f>IF(N58="zákl. přenesená",J58,0)</f>
        <v>0</v>
      </c>
      <c r="BH58" s="38">
        <f>IF(N58="sníž. přenesená",J58,0)</f>
        <v>0</v>
      </c>
      <c r="BI58" s="38">
        <f>IF(N58="nulová",J58,0)</f>
        <v>0</v>
      </c>
      <c r="BJ58" s="36" t="s">
        <v>13</v>
      </c>
      <c r="BK58" s="38">
        <f>ROUND(I58*H58,2)</f>
        <v>0</v>
      </c>
      <c r="BL58" s="36" t="s">
        <v>12</v>
      </c>
      <c r="BM58" s="35" t="s">
        <v>175</v>
      </c>
    </row>
    <row r="59" spans="1:65" s="2" customFormat="1" ht="16.5" customHeight="1">
      <c r="A59" s="7"/>
      <c r="B59" s="8"/>
      <c r="C59" s="9" t="s">
        <v>176</v>
      </c>
      <c r="D59" s="9" t="s">
        <v>6</v>
      </c>
      <c r="E59" s="10" t="s">
        <v>177</v>
      </c>
      <c r="F59" s="11" t="s">
        <v>178</v>
      </c>
      <c r="G59" s="12" t="s">
        <v>50</v>
      </c>
      <c r="H59" s="13">
        <v>1</v>
      </c>
      <c r="I59" s="21"/>
      <c r="J59" s="22">
        <f>ROUND(I59*H59,2)</f>
        <v>0</v>
      </c>
      <c r="K59" s="11" t="s">
        <v>10</v>
      </c>
      <c r="L59" s="27"/>
      <c r="M59" s="28" t="s">
        <v>81</v>
      </c>
      <c r="N59" s="29" t="s">
        <v>82</v>
      </c>
      <c r="O59" s="30"/>
      <c r="P59" s="25">
        <f>O59*H59</f>
        <v>0</v>
      </c>
      <c r="Q59" s="25">
        <v>0</v>
      </c>
      <c r="R59" s="25">
        <f>Q59*H59</f>
        <v>0</v>
      </c>
      <c r="S59" s="25">
        <v>0</v>
      </c>
      <c r="T59" s="32">
        <f>S59*H59</f>
        <v>0</v>
      </c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R59" s="35" t="s">
        <v>12</v>
      </c>
      <c r="AT59" s="35" t="s">
        <v>6</v>
      </c>
      <c r="AU59" s="35" t="s">
        <v>16</v>
      </c>
      <c r="AY59" s="36" t="s">
        <v>5</v>
      </c>
      <c r="BE59" s="38">
        <f>IF(N59="základní",J59,0)</f>
        <v>0</v>
      </c>
      <c r="BF59" s="38">
        <f>IF(N59="snížená",J59,0)</f>
        <v>0</v>
      </c>
      <c r="BG59" s="38">
        <f>IF(N59="zákl. přenesená",J59,0)</f>
        <v>0</v>
      </c>
      <c r="BH59" s="38">
        <f>IF(N59="sníž. přenesená",J59,0)</f>
        <v>0</v>
      </c>
      <c r="BI59" s="38">
        <f>IF(N59="nulová",J59,0)</f>
        <v>0</v>
      </c>
      <c r="BJ59" s="36" t="s">
        <v>13</v>
      </c>
      <c r="BK59" s="38">
        <f>ROUND(I59*H59,2)</f>
        <v>0</v>
      </c>
      <c r="BL59" s="36" t="s">
        <v>12</v>
      </c>
      <c r="BM59" s="35" t="s">
        <v>179</v>
      </c>
    </row>
    <row r="60" spans="1:65" s="2" customFormat="1" ht="16.5" customHeight="1">
      <c r="A60" s="7"/>
      <c r="B60" s="8"/>
      <c r="C60" s="4"/>
      <c r="D60" s="5" t="s">
        <v>0</v>
      </c>
      <c r="E60" s="14" t="s">
        <v>171</v>
      </c>
      <c r="F60" s="14" t="s">
        <v>172</v>
      </c>
      <c r="G60" s="4"/>
      <c r="H60" s="4"/>
      <c r="I60" s="15"/>
      <c r="J60" s="26">
        <f>BK157</f>
        <v>0</v>
      </c>
      <c r="K60" s="4"/>
      <c r="L60" s="27"/>
      <c r="M60" s="28"/>
      <c r="N60" s="29"/>
      <c r="O60" s="30"/>
      <c r="P60" s="25"/>
      <c r="Q60" s="25"/>
      <c r="R60" s="25"/>
      <c r="S60" s="25"/>
      <c r="T60" s="32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R60" s="35"/>
      <c r="AT60" s="35"/>
      <c r="AU60" s="35"/>
      <c r="AY60" s="36"/>
      <c r="BE60" s="38"/>
      <c r="BF60" s="38"/>
      <c r="BG60" s="38"/>
      <c r="BH60" s="38"/>
      <c r="BI60" s="38"/>
      <c r="BJ60" s="36"/>
      <c r="BK60" s="38"/>
      <c r="BL60" s="36"/>
      <c r="BM60" s="35"/>
    </row>
    <row r="61" spans="1:65" s="2" customFormat="1" ht="16.5" customHeight="1">
      <c r="A61" s="7"/>
      <c r="B61" s="8"/>
      <c r="C61" s="9" t="s">
        <v>180</v>
      </c>
      <c r="D61" s="9" t="s">
        <v>6</v>
      </c>
      <c r="E61" s="10" t="s">
        <v>181</v>
      </c>
      <c r="F61" s="11" t="s">
        <v>182</v>
      </c>
      <c r="G61" s="12" t="s">
        <v>50</v>
      </c>
      <c r="H61" s="13">
        <v>2</v>
      </c>
      <c r="I61" s="21"/>
      <c r="J61" s="22">
        <f>ROUND(I61*H61,2)</f>
        <v>0</v>
      </c>
      <c r="K61" s="11" t="s">
        <v>10</v>
      </c>
      <c r="L61" s="27"/>
      <c r="M61" s="28"/>
      <c r="N61" s="29"/>
      <c r="O61" s="30"/>
      <c r="P61" s="25"/>
      <c r="Q61" s="25"/>
      <c r="R61" s="25"/>
      <c r="S61" s="25"/>
      <c r="T61" s="32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R61" s="35"/>
      <c r="AT61" s="35"/>
      <c r="AU61" s="35"/>
      <c r="AY61" s="36"/>
      <c r="BE61" s="38"/>
      <c r="BF61" s="38"/>
      <c r="BG61" s="38"/>
      <c r="BH61" s="38"/>
      <c r="BI61" s="38"/>
      <c r="BJ61" s="36"/>
      <c r="BK61" s="38"/>
      <c r="BL61" s="36"/>
      <c r="BM61" s="35"/>
    </row>
    <row r="62" spans="1:65" s="2" customFormat="1" ht="16.5" customHeight="1">
      <c r="A62" s="7"/>
      <c r="B62" s="8"/>
      <c r="C62" s="4"/>
      <c r="D62" s="5" t="s">
        <v>0</v>
      </c>
      <c r="E62" s="14" t="s">
        <v>183</v>
      </c>
      <c r="F62" s="14" t="s">
        <v>184</v>
      </c>
      <c r="G62" s="4"/>
      <c r="H62" s="4"/>
      <c r="I62" s="15"/>
      <c r="J62" s="26">
        <f>BK149</f>
        <v>0</v>
      </c>
      <c r="K62" s="4"/>
      <c r="L62" s="27"/>
      <c r="M62" s="28"/>
      <c r="N62" s="29"/>
      <c r="O62" s="30"/>
      <c r="P62" s="25"/>
      <c r="Q62" s="25"/>
      <c r="R62" s="25"/>
      <c r="S62" s="25"/>
      <c r="T62" s="32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R62" s="35"/>
      <c r="AT62" s="35"/>
      <c r="AU62" s="35"/>
      <c r="AY62" s="36"/>
      <c r="BE62" s="38"/>
      <c r="BF62" s="38"/>
      <c r="BG62" s="38"/>
      <c r="BH62" s="38"/>
      <c r="BI62" s="38"/>
      <c r="BJ62" s="36"/>
      <c r="BK62" s="38"/>
      <c r="BL62" s="36"/>
      <c r="BM62" s="35"/>
    </row>
    <row r="63" spans="1:65" s="2" customFormat="1" ht="16.5" customHeight="1">
      <c r="A63" s="7"/>
      <c r="B63" s="8"/>
      <c r="C63" s="9" t="s">
        <v>185</v>
      </c>
      <c r="D63" s="9" t="s">
        <v>6</v>
      </c>
      <c r="E63" s="10" t="s">
        <v>186</v>
      </c>
      <c r="F63" s="11" t="s">
        <v>187</v>
      </c>
      <c r="G63" s="12" t="s">
        <v>50</v>
      </c>
      <c r="H63" s="13">
        <v>2</v>
      </c>
      <c r="I63" s="21"/>
      <c r="J63" s="22">
        <f>ROUND(I63*H63,2)</f>
        <v>0</v>
      </c>
      <c r="K63" s="11" t="s">
        <v>10</v>
      </c>
      <c r="L63" s="27"/>
      <c r="M63" s="28"/>
      <c r="N63" s="29"/>
      <c r="O63" s="30"/>
      <c r="P63" s="25"/>
      <c r="Q63" s="25"/>
      <c r="R63" s="25"/>
      <c r="S63" s="25"/>
      <c r="T63" s="32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R63" s="35"/>
      <c r="AT63" s="35"/>
      <c r="AU63" s="35"/>
      <c r="AY63" s="36"/>
      <c r="BE63" s="38"/>
      <c r="BF63" s="38"/>
      <c r="BG63" s="38"/>
      <c r="BH63" s="38"/>
      <c r="BI63" s="38"/>
      <c r="BJ63" s="36"/>
      <c r="BK63" s="38"/>
      <c r="BL63" s="36"/>
      <c r="BM63" s="35"/>
    </row>
    <row r="64" spans="1:65" s="1" customFormat="1" ht="20.85" customHeight="1">
      <c r="B64" s="3"/>
      <c r="C64" s="4"/>
      <c r="D64" s="5" t="s">
        <v>0</v>
      </c>
      <c r="E64" s="14" t="s">
        <v>188</v>
      </c>
      <c r="F64" s="14" t="s">
        <v>189</v>
      </c>
      <c r="G64" s="4"/>
      <c r="H64" s="4"/>
      <c r="I64" s="15"/>
      <c r="J64" s="26">
        <f>BK64</f>
        <v>0</v>
      </c>
      <c r="K64" s="4"/>
      <c r="L64" s="17"/>
      <c r="M64" s="18"/>
      <c r="N64" s="19"/>
      <c r="O64" s="19"/>
      <c r="P64" s="20">
        <f t="shared" ref="P64:T64" si="52">SUM(P65:P66)</f>
        <v>0</v>
      </c>
      <c r="Q64" s="19"/>
      <c r="R64" s="20">
        <f t="shared" si="52"/>
        <v>0</v>
      </c>
      <c r="S64" s="19"/>
      <c r="T64" s="31">
        <f t="shared" si="52"/>
        <v>0</v>
      </c>
      <c r="AR64" s="33" t="s">
        <v>3</v>
      </c>
      <c r="AT64" s="34" t="s">
        <v>0</v>
      </c>
      <c r="AU64" s="34" t="s">
        <v>13</v>
      </c>
      <c r="AY64" s="33" t="s">
        <v>5</v>
      </c>
      <c r="BK64" s="37">
        <f>SUM(BK65:BK66)</f>
        <v>0</v>
      </c>
    </row>
    <row r="65" spans="1:65" s="2" customFormat="1" ht="24.15" customHeight="1">
      <c r="A65" s="7"/>
      <c r="B65" s="8"/>
      <c r="C65" s="9" t="s">
        <v>89</v>
      </c>
      <c r="D65" s="9" t="s">
        <v>6</v>
      </c>
      <c r="E65" s="10" t="s">
        <v>190</v>
      </c>
      <c r="F65" s="11" t="s">
        <v>191</v>
      </c>
      <c r="G65" s="12" t="s">
        <v>50</v>
      </c>
      <c r="H65" s="13">
        <v>20</v>
      </c>
      <c r="I65" s="21"/>
      <c r="J65" s="22">
        <f>ROUND(I65*H65,2)</f>
        <v>0</v>
      </c>
      <c r="K65" s="11" t="s">
        <v>10</v>
      </c>
      <c r="L65" s="53" t="s">
        <v>51</v>
      </c>
      <c r="M65" s="54"/>
      <c r="N65" s="54"/>
      <c r="O65" s="54"/>
      <c r="P65" s="25">
        <f>O65*H65</f>
        <v>0</v>
      </c>
      <c r="Q65" s="25">
        <v>0</v>
      </c>
      <c r="R65" s="25">
        <f>Q65*H65</f>
        <v>0</v>
      </c>
      <c r="S65" s="25">
        <v>0</v>
      </c>
      <c r="T65" s="32">
        <f>S65*H65</f>
        <v>0</v>
      </c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R65" s="35" t="s">
        <v>12</v>
      </c>
      <c r="AT65" s="35" t="s">
        <v>6</v>
      </c>
      <c r="AU65" s="35" t="s">
        <v>16</v>
      </c>
      <c r="AY65" s="36" t="s">
        <v>5</v>
      </c>
      <c r="BE65" s="38">
        <f>IF(N65="základní",J65,0)</f>
        <v>0</v>
      </c>
      <c r="BF65" s="38">
        <f>IF(N65="snížená",J65,0)</f>
        <v>0</v>
      </c>
      <c r="BG65" s="38">
        <f>IF(N65="zákl. přenesená",J65,0)</f>
        <v>0</v>
      </c>
      <c r="BH65" s="38">
        <f>IF(N65="sníž. přenesená",J65,0)</f>
        <v>0</v>
      </c>
      <c r="BI65" s="38">
        <f>IF(N65="nulová",J65,0)</f>
        <v>0</v>
      </c>
      <c r="BJ65" s="36" t="s">
        <v>13</v>
      </c>
      <c r="BK65" s="38">
        <f>ROUND(I65*H65,2)</f>
        <v>0</v>
      </c>
      <c r="BL65" s="36" t="s">
        <v>12</v>
      </c>
      <c r="BM65" s="35" t="s">
        <v>74</v>
      </c>
    </row>
    <row r="66" spans="1:65" s="2" customFormat="1" ht="37.799999999999997" customHeight="1">
      <c r="A66" s="7"/>
      <c r="B66" s="8"/>
      <c r="C66" s="9" t="s">
        <v>192</v>
      </c>
      <c r="D66" s="9" t="s">
        <v>6</v>
      </c>
      <c r="E66" s="10" t="s">
        <v>193</v>
      </c>
      <c r="F66" s="11" t="s">
        <v>194</v>
      </c>
      <c r="G66" s="12" t="s">
        <v>50</v>
      </c>
      <c r="H66" s="13">
        <v>11</v>
      </c>
      <c r="I66" s="21"/>
      <c r="J66" s="22">
        <f>ROUND(I66*H66,2)</f>
        <v>0</v>
      </c>
      <c r="K66" s="11" t="s">
        <v>10</v>
      </c>
      <c r="L66" s="53"/>
      <c r="M66" s="54"/>
      <c r="N66" s="54"/>
      <c r="O66" s="54"/>
      <c r="P66" s="25">
        <f>O66*H66</f>
        <v>0</v>
      </c>
      <c r="Q66" s="25">
        <v>0</v>
      </c>
      <c r="R66" s="25">
        <f>Q66*H66</f>
        <v>0</v>
      </c>
      <c r="S66" s="25">
        <v>0</v>
      </c>
      <c r="T66" s="32">
        <f>S66*H66</f>
        <v>0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R66" s="35" t="s">
        <v>12</v>
      </c>
      <c r="AT66" s="35" t="s">
        <v>6</v>
      </c>
      <c r="AU66" s="35" t="s">
        <v>16</v>
      </c>
      <c r="AY66" s="36" t="s">
        <v>5</v>
      </c>
      <c r="BE66" s="38">
        <f>IF(N66="základní",J66,0)</f>
        <v>0</v>
      </c>
      <c r="BF66" s="38">
        <f>IF(N66="snížená",J66,0)</f>
        <v>0</v>
      </c>
      <c r="BG66" s="38">
        <f>IF(N66="zákl. přenesená",J66,0)</f>
        <v>0</v>
      </c>
      <c r="BH66" s="38">
        <f>IF(N66="sníž. přenesená",J66,0)</f>
        <v>0</v>
      </c>
      <c r="BI66" s="38">
        <f>IF(N66="nulová",J66,0)</f>
        <v>0</v>
      </c>
      <c r="BJ66" s="36" t="s">
        <v>13</v>
      </c>
      <c r="BK66" s="38">
        <f>ROUND(I66*H66,2)</f>
        <v>0</v>
      </c>
      <c r="BL66" s="36" t="s">
        <v>12</v>
      </c>
      <c r="BM66" s="35" t="s">
        <v>161</v>
      </c>
    </row>
    <row r="67" spans="1:65" s="2" customFormat="1" ht="13.2">
      <c r="A67" s="7"/>
      <c r="B67" s="8"/>
      <c r="C67" s="4"/>
      <c r="D67" s="5" t="s">
        <v>0</v>
      </c>
      <c r="E67" s="14" t="s">
        <v>195</v>
      </c>
      <c r="F67" s="14" t="s">
        <v>196</v>
      </c>
      <c r="G67" s="4"/>
      <c r="H67" s="4"/>
      <c r="I67" s="15"/>
      <c r="J67" s="26">
        <f>BK147</f>
        <v>0</v>
      </c>
      <c r="K67" s="4"/>
      <c r="L67" s="53"/>
      <c r="M67" s="54"/>
      <c r="N67" s="54"/>
      <c r="O67" s="54"/>
      <c r="P67" s="25"/>
      <c r="Q67" s="25"/>
      <c r="R67" s="25"/>
      <c r="S67" s="25"/>
      <c r="T67" s="32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R67" s="35"/>
      <c r="AT67" s="35"/>
      <c r="AU67" s="35"/>
      <c r="AY67" s="36"/>
      <c r="BE67" s="38"/>
      <c r="BF67" s="38"/>
      <c r="BG67" s="38"/>
      <c r="BH67" s="38"/>
      <c r="BI67" s="38"/>
      <c r="BJ67" s="36"/>
      <c r="BK67" s="38"/>
      <c r="BL67" s="36"/>
      <c r="BM67" s="35"/>
    </row>
    <row r="68" spans="1:65" s="2" customFormat="1" ht="11.4">
      <c r="A68" s="7"/>
      <c r="B68" s="8"/>
      <c r="C68" s="9" t="s">
        <v>197</v>
      </c>
      <c r="D68" s="9" t="s">
        <v>6</v>
      </c>
      <c r="E68" s="10" t="s">
        <v>198</v>
      </c>
      <c r="F68" s="11" t="s">
        <v>199</v>
      </c>
      <c r="G68" s="12" t="s">
        <v>50</v>
      </c>
      <c r="H68" s="13">
        <v>2</v>
      </c>
      <c r="I68" s="21"/>
      <c r="J68" s="22">
        <f>ROUND(I68*H68,2)</f>
        <v>0</v>
      </c>
      <c r="K68" s="11" t="s">
        <v>10</v>
      </c>
      <c r="L68" s="53"/>
      <c r="M68" s="54"/>
      <c r="N68" s="54"/>
      <c r="O68" s="54"/>
      <c r="P68" s="25"/>
      <c r="Q68" s="25"/>
      <c r="R68" s="25"/>
      <c r="S68" s="25"/>
      <c r="T68" s="32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R68" s="35"/>
      <c r="AT68" s="35"/>
      <c r="AU68" s="35"/>
      <c r="AY68" s="36"/>
      <c r="BE68" s="38"/>
      <c r="BF68" s="38"/>
      <c r="BG68" s="38"/>
      <c r="BH68" s="38"/>
      <c r="BI68" s="38"/>
      <c r="BJ68" s="36"/>
      <c r="BK68" s="38"/>
      <c r="BL68" s="36"/>
      <c r="BM68" s="35"/>
    </row>
    <row r="69" spans="1:65" s="2" customFormat="1" ht="13.2">
      <c r="A69" s="7"/>
      <c r="B69" s="8"/>
      <c r="C69" s="4"/>
      <c r="D69" s="5" t="s">
        <v>0</v>
      </c>
      <c r="E69" s="14" t="s">
        <v>200</v>
      </c>
      <c r="F69" s="14" t="s">
        <v>201</v>
      </c>
      <c r="G69" s="4"/>
      <c r="H69" s="4"/>
      <c r="I69" s="15"/>
      <c r="J69" s="26">
        <f>BK151</f>
        <v>0</v>
      </c>
      <c r="K69" s="4"/>
      <c r="L69" s="53"/>
      <c r="M69" s="54"/>
      <c r="N69" s="54"/>
      <c r="O69" s="54"/>
      <c r="P69" s="25"/>
      <c r="Q69" s="25"/>
      <c r="R69" s="25"/>
      <c r="S69" s="25"/>
      <c r="T69" s="32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R69" s="35"/>
      <c r="AT69" s="35"/>
      <c r="AU69" s="35"/>
      <c r="AY69" s="36"/>
      <c r="BE69" s="38"/>
      <c r="BF69" s="38"/>
      <c r="BG69" s="38"/>
      <c r="BH69" s="38"/>
      <c r="BI69" s="38"/>
      <c r="BJ69" s="36"/>
      <c r="BK69" s="38"/>
      <c r="BL69" s="36"/>
      <c r="BM69" s="35"/>
    </row>
    <row r="70" spans="1:65" s="2" customFormat="1" ht="37.799999999999997" customHeight="1">
      <c r="A70" s="7"/>
      <c r="B70" s="8"/>
      <c r="C70" s="9" t="s">
        <v>202</v>
      </c>
      <c r="D70" s="9" t="s">
        <v>6</v>
      </c>
      <c r="E70" s="10" t="s">
        <v>203</v>
      </c>
      <c r="F70" s="11" t="s">
        <v>204</v>
      </c>
      <c r="G70" s="12" t="s">
        <v>50</v>
      </c>
      <c r="H70" s="13">
        <v>2</v>
      </c>
      <c r="I70" s="21"/>
      <c r="J70" s="22">
        <f>ROUND(I70*H70,2)</f>
        <v>0</v>
      </c>
      <c r="K70" s="11" t="s">
        <v>10</v>
      </c>
      <c r="L70" s="53"/>
      <c r="M70" s="54"/>
      <c r="N70" s="54"/>
      <c r="O70" s="54"/>
      <c r="P70" s="25"/>
      <c r="Q70" s="25"/>
      <c r="R70" s="25"/>
      <c r="S70" s="25"/>
      <c r="T70" s="32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R70" s="35"/>
      <c r="AT70" s="35"/>
      <c r="AU70" s="35"/>
      <c r="AY70" s="36"/>
      <c r="BE70" s="38"/>
      <c r="BF70" s="38"/>
      <c r="BG70" s="38"/>
      <c r="BH70" s="38"/>
      <c r="BI70" s="38"/>
      <c r="BJ70" s="36"/>
      <c r="BK70" s="38"/>
      <c r="BL70" s="36"/>
      <c r="BM70" s="35"/>
    </row>
    <row r="71" spans="1:65" s="2" customFormat="1" ht="37.799999999999997" hidden="1" customHeight="1">
      <c r="A71" s="7"/>
      <c r="B71" s="8"/>
      <c r="C71" s="39"/>
      <c r="D71" s="39"/>
      <c r="E71" s="40"/>
      <c r="F71" s="41"/>
      <c r="G71" s="42"/>
      <c r="H71" s="43"/>
      <c r="I71" s="44"/>
      <c r="J71" s="45"/>
      <c r="K71" s="41"/>
      <c r="L71" s="53"/>
      <c r="M71" s="54"/>
      <c r="N71" s="54"/>
      <c r="O71" s="54"/>
      <c r="P71" s="25"/>
      <c r="Q71" s="25"/>
      <c r="R71" s="25"/>
      <c r="S71" s="25"/>
      <c r="T71" s="32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R71" s="35"/>
      <c r="AT71" s="35"/>
      <c r="AU71" s="35"/>
      <c r="AY71" s="36"/>
      <c r="BE71" s="38"/>
      <c r="BF71" s="38"/>
      <c r="BG71" s="38"/>
      <c r="BH71" s="38"/>
      <c r="BI71" s="38"/>
      <c r="BJ71" s="36"/>
      <c r="BK71" s="38"/>
      <c r="BL71" s="36"/>
      <c r="BM71" s="35"/>
    </row>
    <row r="72" spans="1:65" s="2" customFormat="1" ht="37.799999999999997" hidden="1" customHeight="1">
      <c r="A72" s="7"/>
      <c r="B72" s="8"/>
      <c r="C72" s="39"/>
      <c r="D72" s="39"/>
      <c r="E72" s="40"/>
      <c r="F72" s="41"/>
      <c r="G72" s="42"/>
      <c r="H72" s="43"/>
      <c r="I72" s="44"/>
      <c r="J72" s="45"/>
      <c r="K72" s="41"/>
      <c r="L72" s="53"/>
      <c r="M72" s="54"/>
      <c r="N72" s="54"/>
      <c r="O72" s="54"/>
      <c r="P72" s="25"/>
      <c r="Q72" s="25"/>
      <c r="R72" s="25"/>
      <c r="S72" s="25"/>
      <c r="T72" s="32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R72" s="35"/>
      <c r="AT72" s="35"/>
      <c r="AU72" s="35"/>
      <c r="AY72" s="36"/>
      <c r="BE72" s="38"/>
      <c r="BF72" s="38"/>
      <c r="BG72" s="38"/>
      <c r="BH72" s="38"/>
      <c r="BI72" s="38"/>
      <c r="BJ72" s="36"/>
      <c r="BK72" s="38"/>
      <c r="BL72" s="36"/>
      <c r="BM72" s="35"/>
    </row>
    <row r="73" spans="1:65" s="2" customFormat="1" ht="37.799999999999997" hidden="1" customHeight="1">
      <c r="A73" s="7"/>
      <c r="B73" s="8"/>
      <c r="C73" s="39"/>
      <c r="D73" s="39"/>
      <c r="E73" s="40"/>
      <c r="F73" s="41"/>
      <c r="G73" s="42"/>
      <c r="H73" s="43"/>
      <c r="I73" s="44"/>
      <c r="J73" s="45"/>
      <c r="K73" s="41"/>
      <c r="L73" s="53"/>
      <c r="M73" s="54"/>
      <c r="N73" s="54"/>
      <c r="O73" s="54"/>
      <c r="P73" s="25"/>
      <c r="Q73" s="25"/>
      <c r="R73" s="25"/>
      <c r="S73" s="25"/>
      <c r="T73" s="32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R73" s="35"/>
      <c r="AT73" s="35"/>
      <c r="AU73" s="35"/>
      <c r="AY73" s="36"/>
      <c r="BE73" s="38"/>
      <c r="BF73" s="38"/>
      <c r="BG73" s="38"/>
      <c r="BH73" s="38"/>
      <c r="BI73" s="38"/>
      <c r="BJ73" s="36"/>
      <c r="BK73" s="38"/>
      <c r="BL73" s="36"/>
      <c r="BM73" s="35"/>
    </row>
    <row r="74" spans="1:65" s="2" customFormat="1" ht="13.2">
      <c r="A74" s="7"/>
      <c r="B74" s="8"/>
      <c r="C74" s="4"/>
      <c r="D74" s="5" t="s">
        <v>0</v>
      </c>
      <c r="E74" s="14" t="s">
        <v>205</v>
      </c>
      <c r="F74" s="14" t="s">
        <v>206</v>
      </c>
      <c r="G74" s="4"/>
      <c r="H74" s="4"/>
      <c r="I74" s="15"/>
      <c r="J74" s="26">
        <f>BK134</f>
        <v>0</v>
      </c>
      <c r="K74" s="4"/>
      <c r="L74" s="53"/>
      <c r="M74" s="54"/>
      <c r="N74" s="54"/>
      <c r="O74" s="54"/>
      <c r="P74" s="25"/>
      <c r="Q74" s="25"/>
      <c r="R74" s="25"/>
      <c r="S74" s="25"/>
      <c r="T74" s="32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R74" s="35"/>
      <c r="AT74" s="35"/>
      <c r="AU74" s="35"/>
      <c r="AY74" s="36"/>
      <c r="BE74" s="38"/>
      <c r="BF74" s="38"/>
      <c r="BG74" s="38"/>
      <c r="BH74" s="38"/>
      <c r="BI74" s="38"/>
      <c r="BJ74" s="36"/>
      <c r="BK74" s="38"/>
      <c r="BL74" s="36"/>
      <c r="BM74" s="35"/>
    </row>
    <row r="75" spans="1:65" s="2" customFormat="1" ht="11.4">
      <c r="A75" s="7"/>
      <c r="B75" s="8"/>
      <c r="C75" s="9" t="s">
        <v>207</v>
      </c>
      <c r="D75" s="9" t="s">
        <v>6</v>
      </c>
      <c r="E75" s="10" t="s">
        <v>208</v>
      </c>
      <c r="F75" s="11" t="s">
        <v>209</v>
      </c>
      <c r="G75" s="12" t="s">
        <v>50</v>
      </c>
      <c r="H75" s="13">
        <v>12</v>
      </c>
      <c r="I75" s="21"/>
      <c r="J75" s="22">
        <f>ROUND(I75*H75,2)</f>
        <v>0</v>
      </c>
      <c r="K75" s="11" t="s">
        <v>10</v>
      </c>
      <c r="L75" s="53"/>
      <c r="M75" s="54"/>
      <c r="N75" s="54"/>
      <c r="O75" s="54"/>
      <c r="P75" s="25"/>
      <c r="Q75" s="25"/>
      <c r="R75" s="25"/>
      <c r="S75" s="25"/>
      <c r="T75" s="32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R75" s="35"/>
      <c r="AT75" s="35"/>
      <c r="AU75" s="35"/>
      <c r="AY75" s="36"/>
      <c r="BE75" s="38"/>
      <c r="BF75" s="38"/>
      <c r="BG75" s="38"/>
      <c r="BH75" s="38"/>
      <c r="BI75" s="38"/>
      <c r="BJ75" s="36"/>
      <c r="BK75" s="38"/>
      <c r="BL75" s="36"/>
      <c r="BM75" s="35"/>
    </row>
    <row r="76" spans="1:65" s="1" customFormat="1" ht="13.2">
      <c r="B76" s="3"/>
      <c r="C76" s="4"/>
      <c r="D76" s="5" t="s">
        <v>0</v>
      </c>
      <c r="E76" s="14" t="s">
        <v>210</v>
      </c>
      <c r="F76" s="14" t="s">
        <v>211</v>
      </c>
      <c r="G76" s="4"/>
      <c r="H76" s="4"/>
      <c r="I76" s="15"/>
      <c r="J76" s="26">
        <f>BK76</f>
        <v>0</v>
      </c>
      <c r="K76" s="4"/>
      <c r="L76" s="17"/>
      <c r="M76" s="18"/>
      <c r="N76" s="19"/>
      <c r="O76" s="19"/>
      <c r="P76" s="20">
        <f t="shared" ref="P76:T76" si="53">P77</f>
        <v>0</v>
      </c>
      <c r="Q76" s="19"/>
      <c r="R76" s="20">
        <f t="shared" si="53"/>
        <v>0</v>
      </c>
      <c r="S76" s="19"/>
      <c r="T76" s="31">
        <f t="shared" si="53"/>
        <v>0</v>
      </c>
      <c r="AR76" s="33" t="s">
        <v>3</v>
      </c>
      <c r="AT76" s="34" t="s">
        <v>0</v>
      </c>
      <c r="AU76" s="34" t="s">
        <v>13</v>
      </c>
      <c r="AY76" s="33" t="s">
        <v>5</v>
      </c>
      <c r="BK76" s="37">
        <f>BK77</f>
        <v>0</v>
      </c>
    </row>
    <row r="77" spans="1:65" s="2" customFormat="1" ht="24.15" customHeight="1">
      <c r="A77" s="7"/>
      <c r="B77" s="8"/>
      <c r="C77" s="9" t="s">
        <v>92</v>
      </c>
      <c r="D77" s="9" t="s">
        <v>6</v>
      </c>
      <c r="E77" s="10" t="s">
        <v>212</v>
      </c>
      <c r="F77" s="11" t="s">
        <v>213</v>
      </c>
      <c r="G77" s="12" t="s">
        <v>50</v>
      </c>
      <c r="H77" s="13">
        <v>34</v>
      </c>
      <c r="I77" s="21"/>
      <c r="J77" s="22">
        <f>ROUND(I77*H77,2)</f>
        <v>0</v>
      </c>
      <c r="K77" s="11" t="s">
        <v>10</v>
      </c>
      <c r="L77" s="27"/>
      <c r="M77" s="28" t="s">
        <v>81</v>
      </c>
      <c r="N77" s="29" t="s">
        <v>82</v>
      </c>
      <c r="O77" s="30"/>
      <c r="P77" s="25">
        <f>O77*H77</f>
        <v>0</v>
      </c>
      <c r="Q77" s="25">
        <v>0</v>
      </c>
      <c r="R77" s="25">
        <f>Q77*H77</f>
        <v>0</v>
      </c>
      <c r="S77" s="25">
        <v>0</v>
      </c>
      <c r="T77" s="32">
        <f>S77*H77</f>
        <v>0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R77" s="35" t="s">
        <v>12</v>
      </c>
      <c r="AT77" s="35" t="s">
        <v>6</v>
      </c>
      <c r="AU77" s="35" t="s">
        <v>16</v>
      </c>
      <c r="AY77" s="36" t="s">
        <v>5</v>
      </c>
      <c r="BE77" s="38">
        <f>IF(N77="základní",J77,0)</f>
        <v>0</v>
      </c>
      <c r="BF77" s="38">
        <f>IF(N77="snížená",J77,0)</f>
        <v>0</v>
      </c>
      <c r="BG77" s="38">
        <f>IF(N77="zákl. přenesená",J77,0)</f>
        <v>0</v>
      </c>
      <c r="BH77" s="38">
        <f>IF(N77="sníž. přenesená",J77,0)</f>
        <v>0</v>
      </c>
      <c r="BI77" s="38">
        <f>IF(N77="nulová",J77,0)</f>
        <v>0</v>
      </c>
      <c r="BJ77" s="36" t="s">
        <v>13</v>
      </c>
      <c r="BK77" s="38">
        <f>ROUND(I77*H77,2)</f>
        <v>0</v>
      </c>
      <c r="BL77" s="36" t="s">
        <v>12</v>
      </c>
      <c r="BM77" s="35" t="s">
        <v>214</v>
      </c>
    </row>
    <row r="78" spans="1:65" s="2" customFormat="1" ht="13.2">
      <c r="A78" s="7"/>
      <c r="B78" s="8"/>
      <c r="C78" s="4"/>
      <c r="D78" s="5" t="s">
        <v>0</v>
      </c>
      <c r="E78" s="14" t="s">
        <v>210</v>
      </c>
      <c r="F78" s="14" t="s">
        <v>211</v>
      </c>
      <c r="G78" s="4"/>
      <c r="H78" s="4"/>
      <c r="I78" s="15"/>
      <c r="J78" s="26">
        <f>BK159</f>
        <v>0</v>
      </c>
      <c r="K78" s="4"/>
      <c r="L78" s="27"/>
      <c r="M78" s="28"/>
      <c r="N78" s="29"/>
      <c r="O78" s="30"/>
      <c r="P78" s="25"/>
      <c r="Q78" s="25"/>
      <c r="R78" s="25"/>
      <c r="S78" s="25"/>
      <c r="T78" s="32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R78" s="35"/>
      <c r="AT78" s="35"/>
      <c r="AU78" s="35"/>
      <c r="AY78" s="36"/>
      <c r="BE78" s="38"/>
      <c r="BF78" s="38"/>
      <c r="BG78" s="38"/>
      <c r="BH78" s="38"/>
      <c r="BI78" s="38"/>
      <c r="BJ78" s="36"/>
      <c r="BK78" s="38"/>
      <c r="BL78" s="36"/>
      <c r="BM78" s="35"/>
    </row>
    <row r="79" spans="1:65" s="2" customFormat="1" ht="24.15" customHeight="1">
      <c r="A79" s="7"/>
      <c r="B79" s="8"/>
      <c r="C79" s="9" t="s">
        <v>215</v>
      </c>
      <c r="D79" s="9" t="s">
        <v>6</v>
      </c>
      <c r="E79" s="10" t="s">
        <v>212</v>
      </c>
      <c r="F79" s="11" t="s">
        <v>213</v>
      </c>
      <c r="G79" s="12" t="s">
        <v>50</v>
      </c>
      <c r="H79" s="13">
        <v>6</v>
      </c>
      <c r="I79" s="21"/>
      <c r="J79" s="22">
        <f>ROUND(I79*H79,2)</f>
        <v>0</v>
      </c>
      <c r="K79" s="11" t="s">
        <v>10</v>
      </c>
      <c r="L79" s="27"/>
      <c r="M79" s="28"/>
      <c r="N79" s="29"/>
      <c r="O79" s="30"/>
      <c r="P79" s="25"/>
      <c r="Q79" s="25"/>
      <c r="R79" s="25"/>
      <c r="S79" s="25"/>
      <c r="T79" s="32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R79" s="35"/>
      <c r="AT79" s="35"/>
      <c r="AU79" s="35"/>
      <c r="AY79" s="36"/>
      <c r="BE79" s="38"/>
      <c r="BF79" s="38"/>
      <c r="BG79" s="38"/>
      <c r="BH79" s="38"/>
      <c r="BI79" s="38"/>
      <c r="BJ79" s="36"/>
      <c r="BK79" s="38"/>
      <c r="BL79" s="36"/>
      <c r="BM79" s="35"/>
    </row>
    <row r="80" spans="1:65" s="1" customFormat="1" ht="20.85" customHeight="1">
      <c r="B80" s="3"/>
      <c r="C80" s="4"/>
      <c r="D80" s="5" t="s">
        <v>0</v>
      </c>
      <c r="E80" s="14" t="s">
        <v>216</v>
      </c>
      <c r="F80" s="14" t="s">
        <v>217</v>
      </c>
      <c r="G80" s="4"/>
      <c r="H80" s="4"/>
      <c r="I80" s="15"/>
      <c r="J80" s="26">
        <f>BK80</f>
        <v>0</v>
      </c>
      <c r="K80" s="4"/>
      <c r="L80" s="17"/>
      <c r="M80" s="18"/>
      <c r="N80" s="19"/>
      <c r="O80" s="19"/>
      <c r="P80" s="20">
        <f t="shared" ref="P80:T80" si="54">SUM(P81:P83)</f>
        <v>0</v>
      </c>
      <c r="Q80" s="19"/>
      <c r="R80" s="20">
        <f t="shared" si="54"/>
        <v>0</v>
      </c>
      <c r="S80" s="19"/>
      <c r="T80" s="31">
        <f t="shared" si="54"/>
        <v>0</v>
      </c>
      <c r="AR80" s="33" t="s">
        <v>3</v>
      </c>
      <c r="AT80" s="34" t="s">
        <v>0</v>
      </c>
      <c r="AU80" s="34" t="s">
        <v>13</v>
      </c>
      <c r="AY80" s="33" t="s">
        <v>5</v>
      </c>
      <c r="BK80" s="37">
        <f>SUM(BK81:BK83)</f>
        <v>0</v>
      </c>
    </row>
    <row r="81" spans="1:65" s="2" customFormat="1" ht="16.5" customHeight="1">
      <c r="A81" s="7"/>
      <c r="B81" s="8"/>
      <c r="C81" s="9" t="s">
        <v>218</v>
      </c>
      <c r="D81" s="9" t="s">
        <v>6</v>
      </c>
      <c r="E81" s="10" t="s">
        <v>219</v>
      </c>
      <c r="F81" s="11" t="s">
        <v>220</v>
      </c>
      <c r="G81" s="12" t="s">
        <v>124</v>
      </c>
      <c r="H81" s="13">
        <v>30</v>
      </c>
      <c r="I81" s="21"/>
      <c r="J81" s="22">
        <f>ROUND(I81*H81,2)</f>
        <v>0</v>
      </c>
      <c r="K81" s="11" t="s">
        <v>10</v>
      </c>
      <c r="L81" s="53" t="s">
        <v>51</v>
      </c>
      <c r="M81" s="54"/>
      <c r="N81" s="54"/>
      <c r="O81" s="54"/>
      <c r="P81" s="25">
        <f>O81*H81</f>
        <v>0</v>
      </c>
      <c r="Q81" s="25">
        <v>0</v>
      </c>
      <c r="R81" s="25">
        <f>Q81*H81</f>
        <v>0</v>
      </c>
      <c r="S81" s="25">
        <v>0</v>
      </c>
      <c r="T81" s="32">
        <f>S81*H81</f>
        <v>0</v>
      </c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R81" s="35" t="s">
        <v>12</v>
      </c>
      <c r="AT81" s="35" t="s">
        <v>6</v>
      </c>
      <c r="AU81" s="35" t="s">
        <v>16</v>
      </c>
      <c r="AY81" s="36" t="s">
        <v>5</v>
      </c>
      <c r="BE81" s="38">
        <f>IF(N81="základní",J81,0)</f>
        <v>0</v>
      </c>
      <c r="BF81" s="38">
        <f>IF(N81="snížená",J81,0)</f>
        <v>0</v>
      </c>
      <c r="BG81" s="38">
        <f>IF(N81="zákl. přenesená",J81,0)</f>
        <v>0</v>
      </c>
      <c r="BH81" s="38">
        <f>IF(N81="sníž. přenesená",J81,0)</f>
        <v>0</v>
      </c>
      <c r="BI81" s="38">
        <f>IF(N81="nulová",J81,0)</f>
        <v>0</v>
      </c>
      <c r="BJ81" s="36" t="s">
        <v>13</v>
      </c>
      <c r="BK81" s="38">
        <f>ROUND(I81*H81,2)</f>
        <v>0</v>
      </c>
      <c r="BL81" s="36" t="s">
        <v>12</v>
      </c>
      <c r="BM81" s="35" t="s">
        <v>99</v>
      </c>
    </row>
    <row r="82" spans="1:65" s="2" customFormat="1" ht="16.5" customHeight="1">
      <c r="A82" s="7"/>
      <c r="B82" s="8"/>
      <c r="C82" s="9" t="s">
        <v>96</v>
      </c>
      <c r="D82" s="9" t="s">
        <v>6</v>
      </c>
      <c r="E82" s="10" t="s">
        <v>221</v>
      </c>
      <c r="F82" s="11" t="s">
        <v>222</v>
      </c>
      <c r="G82" s="12" t="s">
        <v>124</v>
      </c>
      <c r="H82" s="13">
        <v>30</v>
      </c>
      <c r="I82" s="21"/>
      <c r="J82" s="22">
        <f>ROUND(I82*H82,2)</f>
        <v>0</v>
      </c>
      <c r="K82" s="11" t="s">
        <v>10</v>
      </c>
      <c r="L82" s="53"/>
      <c r="M82" s="54"/>
      <c r="N82" s="54"/>
      <c r="O82" s="54"/>
      <c r="P82" s="25">
        <f>O82*H82</f>
        <v>0</v>
      </c>
      <c r="Q82" s="25">
        <v>0</v>
      </c>
      <c r="R82" s="25">
        <f>Q82*H82</f>
        <v>0</v>
      </c>
      <c r="S82" s="25">
        <v>0</v>
      </c>
      <c r="T82" s="32">
        <f>S82*H82</f>
        <v>0</v>
      </c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R82" s="35" t="s">
        <v>12</v>
      </c>
      <c r="AT82" s="35" t="s">
        <v>6</v>
      </c>
      <c r="AU82" s="35" t="s">
        <v>16</v>
      </c>
      <c r="AY82" s="36" t="s">
        <v>5</v>
      </c>
      <c r="BE82" s="38">
        <f>IF(N82="základní",J82,0)</f>
        <v>0</v>
      </c>
      <c r="BF82" s="38">
        <f>IF(N82="snížená",J82,0)</f>
        <v>0</v>
      </c>
      <c r="BG82" s="38">
        <f>IF(N82="zákl. přenesená",J82,0)</f>
        <v>0</v>
      </c>
      <c r="BH82" s="38">
        <f>IF(N82="sníž. přenesená",J82,0)</f>
        <v>0</v>
      </c>
      <c r="BI82" s="38">
        <f>IF(N82="nulová",J82,0)</f>
        <v>0</v>
      </c>
      <c r="BJ82" s="36" t="s">
        <v>13</v>
      </c>
      <c r="BK82" s="38">
        <f>ROUND(I82*H82,2)</f>
        <v>0</v>
      </c>
      <c r="BL82" s="36" t="s">
        <v>12</v>
      </c>
      <c r="BM82" s="35" t="s">
        <v>185</v>
      </c>
    </row>
    <row r="83" spans="1:65" s="2" customFormat="1" ht="16.5" customHeight="1">
      <c r="A83" s="7"/>
      <c r="B83" s="8"/>
      <c r="C83" s="9" t="s">
        <v>223</v>
      </c>
      <c r="D83" s="9" t="s">
        <v>6</v>
      </c>
      <c r="E83" s="10" t="s">
        <v>224</v>
      </c>
      <c r="F83" s="11" t="s">
        <v>225</v>
      </c>
      <c r="G83" s="12" t="s">
        <v>124</v>
      </c>
      <c r="H83" s="13">
        <v>45</v>
      </c>
      <c r="I83" s="21"/>
      <c r="J83" s="22">
        <f>ROUND(I83*H83,2)</f>
        <v>0</v>
      </c>
      <c r="K83" s="11" t="s">
        <v>10</v>
      </c>
      <c r="L83" s="53"/>
      <c r="M83" s="54"/>
      <c r="N83" s="54"/>
      <c r="O83" s="54"/>
      <c r="P83" s="25">
        <f>O83*H83</f>
        <v>0</v>
      </c>
      <c r="Q83" s="25">
        <v>0</v>
      </c>
      <c r="R83" s="25">
        <f>Q83*H83</f>
        <v>0</v>
      </c>
      <c r="S83" s="25">
        <v>0</v>
      </c>
      <c r="T83" s="32">
        <f>S83*H83</f>
        <v>0</v>
      </c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R83" s="35" t="s">
        <v>12</v>
      </c>
      <c r="AT83" s="35" t="s">
        <v>6</v>
      </c>
      <c r="AU83" s="35" t="s">
        <v>16</v>
      </c>
      <c r="AY83" s="36" t="s">
        <v>5</v>
      </c>
      <c r="BE83" s="38">
        <f>IF(N83="základní",J83,0)</f>
        <v>0</v>
      </c>
      <c r="BF83" s="38">
        <f>IF(N83="snížená",J83,0)</f>
        <v>0</v>
      </c>
      <c r="BG83" s="38">
        <f>IF(N83="zákl. přenesená",J83,0)</f>
        <v>0</v>
      </c>
      <c r="BH83" s="38">
        <f>IF(N83="sníž. přenesená",J83,0)</f>
        <v>0</v>
      </c>
      <c r="BI83" s="38">
        <f>IF(N83="nulová",J83,0)</f>
        <v>0</v>
      </c>
      <c r="BJ83" s="36" t="s">
        <v>13</v>
      </c>
      <c r="BK83" s="38">
        <f>ROUND(I83*H83,2)</f>
        <v>0</v>
      </c>
      <c r="BL83" s="36" t="s">
        <v>12</v>
      </c>
      <c r="BM83" s="35" t="s">
        <v>226</v>
      </c>
    </row>
    <row r="84" spans="1:65" s="1" customFormat="1" ht="20.85" customHeight="1">
      <c r="B84" s="3"/>
      <c r="C84" s="4"/>
      <c r="D84" s="5" t="s">
        <v>0</v>
      </c>
      <c r="E84" s="14" t="s">
        <v>227</v>
      </c>
      <c r="F84" s="14" t="s">
        <v>228</v>
      </c>
      <c r="G84" s="4"/>
      <c r="H84" s="4"/>
      <c r="I84" s="15"/>
      <c r="J84" s="26">
        <f>BK84</f>
        <v>0</v>
      </c>
      <c r="K84" s="4"/>
      <c r="L84" s="53"/>
      <c r="M84" s="54"/>
      <c r="N84" s="54"/>
      <c r="O84" s="54"/>
      <c r="P84" s="20">
        <f t="shared" ref="P84:T84" si="55">SUM(P85:P86)</f>
        <v>0</v>
      </c>
      <c r="Q84" s="19"/>
      <c r="R84" s="20">
        <f t="shared" si="55"/>
        <v>0</v>
      </c>
      <c r="S84" s="19"/>
      <c r="T84" s="31">
        <f t="shared" si="55"/>
        <v>0</v>
      </c>
      <c r="AR84" s="33" t="s">
        <v>3</v>
      </c>
      <c r="AT84" s="34" t="s">
        <v>0</v>
      </c>
      <c r="AU84" s="34" t="s">
        <v>13</v>
      </c>
      <c r="AY84" s="33" t="s">
        <v>5</v>
      </c>
      <c r="BK84" s="37">
        <f>SUM(BK85:BK86)</f>
        <v>0</v>
      </c>
    </row>
    <row r="85" spans="1:65" s="2" customFormat="1" ht="16.5" customHeight="1">
      <c r="A85" s="7"/>
      <c r="B85" s="8"/>
      <c r="C85" s="9" t="s">
        <v>111</v>
      </c>
      <c r="D85" s="9" t="s">
        <v>6</v>
      </c>
      <c r="E85" s="10" t="s">
        <v>229</v>
      </c>
      <c r="F85" s="11" t="s">
        <v>230</v>
      </c>
      <c r="G85" s="12" t="s">
        <v>124</v>
      </c>
      <c r="H85" s="13">
        <v>20</v>
      </c>
      <c r="I85" s="21"/>
      <c r="J85" s="22">
        <f t="shared" ref="J85:J91" si="56">ROUND(I85*H85,2)</f>
        <v>0</v>
      </c>
      <c r="K85" s="11" t="s">
        <v>10</v>
      </c>
      <c r="L85" s="53"/>
      <c r="M85" s="54"/>
      <c r="N85" s="54"/>
      <c r="O85" s="54"/>
      <c r="P85" s="25">
        <f t="shared" ref="P85:P91" si="57">O85*H85</f>
        <v>0</v>
      </c>
      <c r="Q85" s="25">
        <v>0</v>
      </c>
      <c r="R85" s="25">
        <f t="shared" ref="R85:R91" si="58">Q85*H85</f>
        <v>0</v>
      </c>
      <c r="S85" s="25">
        <v>0</v>
      </c>
      <c r="T85" s="32">
        <f t="shared" ref="T85:T91" si="59">S85*H85</f>
        <v>0</v>
      </c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R85" s="35" t="s">
        <v>12</v>
      </c>
      <c r="AT85" s="35" t="s">
        <v>6</v>
      </c>
      <c r="AU85" s="35" t="s">
        <v>16</v>
      </c>
      <c r="AY85" s="36" t="s">
        <v>5</v>
      </c>
      <c r="BE85" s="38">
        <f t="shared" ref="BE85:BE91" si="60">IF(N85="základní",J85,0)</f>
        <v>0</v>
      </c>
      <c r="BF85" s="38">
        <f t="shared" ref="BF85:BF91" si="61">IF(N85="snížená",J85,0)</f>
        <v>0</v>
      </c>
      <c r="BG85" s="38">
        <f t="shared" ref="BG85:BG91" si="62">IF(N85="zákl. přenesená",J85,0)</f>
        <v>0</v>
      </c>
      <c r="BH85" s="38">
        <f t="shared" ref="BH85:BH91" si="63">IF(N85="sníž. přenesená",J85,0)</f>
        <v>0</v>
      </c>
      <c r="BI85" s="38">
        <f t="shared" ref="BI85:BI91" si="64">IF(N85="nulová",J85,0)</f>
        <v>0</v>
      </c>
      <c r="BJ85" s="36" t="s">
        <v>13</v>
      </c>
      <c r="BK85" s="38">
        <f t="shared" ref="BK85:BK91" si="65">ROUND(I85*H85,2)</f>
        <v>0</v>
      </c>
      <c r="BL85" s="36" t="s">
        <v>12</v>
      </c>
      <c r="BM85" s="35" t="s">
        <v>180</v>
      </c>
    </row>
    <row r="86" spans="1:65" s="2" customFormat="1" ht="16.5" customHeight="1">
      <c r="A86" s="7"/>
      <c r="B86" s="8"/>
      <c r="C86" s="9" t="s">
        <v>231</v>
      </c>
      <c r="D86" s="9" t="s">
        <v>6</v>
      </c>
      <c r="E86" s="10" t="s">
        <v>232</v>
      </c>
      <c r="F86" s="11" t="s">
        <v>233</v>
      </c>
      <c r="G86" s="12" t="s">
        <v>124</v>
      </c>
      <c r="H86" s="13">
        <v>105</v>
      </c>
      <c r="I86" s="21"/>
      <c r="J86" s="22">
        <f t="shared" si="56"/>
        <v>0</v>
      </c>
      <c r="K86" s="11" t="s">
        <v>10</v>
      </c>
      <c r="L86" s="53"/>
      <c r="M86" s="54"/>
      <c r="N86" s="54"/>
      <c r="O86" s="54"/>
      <c r="P86" s="25">
        <f t="shared" si="57"/>
        <v>0</v>
      </c>
      <c r="Q86" s="25">
        <v>0</v>
      </c>
      <c r="R86" s="25">
        <f t="shared" si="58"/>
        <v>0</v>
      </c>
      <c r="S86" s="25">
        <v>0</v>
      </c>
      <c r="T86" s="32">
        <f t="shared" si="59"/>
        <v>0</v>
      </c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R86" s="35" t="s">
        <v>12</v>
      </c>
      <c r="AT86" s="35" t="s">
        <v>6</v>
      </c>
      <c r="AU86" s="35" t="s">
        <v>16</v>
      </c>
      <c r="AY86" s="36" t="s">
        <v>5</v>
      </c>
      <c r="BE86" s="38">
        <f t="shared" si="60"/>
        <v>0</v>
      </c>
      <c r="BF86" s="38">
        <f t="shared" si="61"/>
        <v>0</v>
      </c>
      <c r="BG86" s="38">
        <f t="shared" si="62"/>
        <v>0</v>
      </c>
      <c r="BH86" s="38">
        <f t="shared" si="63"/>
        <v>0</v>
      </c>
      <c r="BI86" s="38">
        <f t="shared" si="64"/>
        <v>0</v>
      </c>
      <c r="BJ86" s="36" t="s">
        <v>13</v>
      </c>
      <c r="BK86" s="38">
        <f t="shared" si="65"/>
        <v>0</v>
      </c>
      <c r="BL86" s="36" t="s">
        <v>12</v>
      </c>
      <c r="BM86" s="35" t="s">
        <v>234</v>
      </c>
    </row>
    <row r="87" spans="1:65" s="1" customFormat="1" ht="20.85" customHeight="1">
      <c r="B87" s="3"/>
      <c r="C87" s="4"/>
      <c r="D87" s="5" t="s">
        <v>0</v>
      </c>
      <c r="E87" s="14" t="s">
        <v>235</v>
      </c>
      <c r="F87" s="14" t="s">
        <v>236</v>
      </c>
      <c r="G87" s="4"/>
      <c r="H87" s="4"/>
      <c r="I87" s="15"/>
      <c r="J87" s="26">
        <f>BK87</f>
        <v>0</v>
      </c>
      <c r="K87" s="4"/>
      <c r="L87" s="53"/>
      <c r="M87" s="54"/>
      <c r="N87" s="54"/>
      <c r="O87" s="54"/>
      <c r="P87" s="20">
        <f t="shared" ref="P87:T87" si="66">SUM(P88:P91)</f>
        <v>0</v>
      </c>
      <c r="Q87" s="19"/>
      <c r="R87" s="20">
        <f t="shared" si="66"/>
        <v>0</v>
      </c>
      <c r="S87" s="19"/>
      <c r="T87" s="31">
        <f t="shared" si="66"/>
        <v>0</v>
      </c>
      <c r="AR87" s="33" t="s">
        <v>3</v>
      </c>
      <c r="AT87" s="34" t="s">
        <v>0</v>
      </c>
      <c r="AU87" s="34" t="s">
        <v>13</v>
      </c>
      <c r="AY87" s="33" t="s">
        <v>5</v>
      </c>
      <c r="BK87" s="37">
        <f>SUM(BK88:BK91)</f>
        <v>0</v>
      </c>
    </row>
    <row r="88" spans="1:65" s="2" customFormat="1" ht="16.5" customHeight="1">
      <c r="A88" s="7"/>
      <c r="B88" s="8"/>
      <c r="C88" s="9" t="s">
        <v>115</v>
      </c>
      <c r="D88" s="9" t="s">
        <v>6</v>
      </c>
      <c r="E88" s="10" t="s">
        <v>237</v>
      </c>
      <c r="F88" s="11" t="s">
        <v>238</v>
      </c>
      <c r="G88" s="12" t="s">
        <v>124</v>
      </c>
      <c r="H88" s="13">
        <v>70</v>
      </c>
      <c r="I88" s="21"/>
      <c r="J88" s="22">
        <f t="shared" si="56"/>
        <v>0</v>
      </c>
      <c r="K88" s="11" t="s">
        <v>10</v>
      </c>
      <c r="L88" s="53"/>
      <c r="M88" s="54"/>
      <c r="N88" s="54"/>
      <c r="O88" s="54"/>
      <c r="P88" s="25">
        <f t="shared" si="57"/>
        <v>0</v>
      </c>
      <c r="Q88" s="25">
        <v>0</v>
      </c>
      <c r="R88" s="25">
        <f t="shared" si="58"/>
        <v>0</v>
      </c>
      <c r="S88" s="25">
        <v>0</v>
      </c>
      <c r="T88" s="32">
        <f t="shared" si="59"/>
        <v>0</v>
      </c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R88" s="35" t="s">
        <v>12</v>
      </c>
      <c r="AT88" s="35" t="s">
        <v>6</v>
      </c>
      <c r="AU88" s="35" t="s">
        <v>16</v>
      </c>
      <c r="AY88" s="36" t="s">
        <v>5</v>
      </c>
      <c r="BE88" s="38">
        <f t="shared" si="60"/>
        <v>0</v>
      </c>
      <c r="BF88" s="38">
        <f t="shared" si="61"/>
        <v>0</v>
      </c>
      <c r="BG88" s="38">
        <f t="shared" si="62"/>
        <v>0</v>
      </c>
      <c r="BH88" s="38">
        <f t="shared" si="63"/>
        <v>0</v>
      </c>
      <c r="BI88" s="38">
        <f t="shared" si="64"/>
        <v>0</v>
      </c>
      <c r="BJ88" s="36" t="s">
        <v>13</v>
      </c>
      <c r="BK88" s="38">
        <f t="shared" si="65"/>
        <v>0</v>
      </c>
      <c r="BL88" s="36" t="s">
        <v>12</v>
      </c>
      <c r="BM88" s="35" t="s">
        <v>168</v>
      </c>
    </row>
    <row r="89" spans="1:65" s="2" customFormat="1" ht="16.5" customHeight="1">
      <c r="A89" s="7"/>
      <c r="B89" s="8"/>
      <c r="C89" s="9" t="s">
        <v>239</v>
      </c>
      <c r="D89" s="9" t="s">
        <v>6</v>
      </c>
      <c r="E89" s="10" t="s">
        <v>240</v>
      </c>
      <c r="F89" s="11" t="s">
        <v>241</v>
      </c>
      <c r="G89" s="12" t="s">
        <v>124</v>
      </c>
      <c r="H89" s="13">
        <v>20</v>
      </c>
      <c r="I89" s="21"/>
      <c r="J89" s="22">
        <f t="shared" si="56"/>
        <v>0</v>
      </c>
      <c r="K89" s="11" t="s">
        <v>10</v>
      </c>
      <c r="L89" s="53"/>
      <c r="M89" s="54"/>
      <c r="N89" s="54"/>
      <c r="O89" s="54"/>
      <c r="P89" s="25">
        <f t="shared" si="57"/>
        <v>0</v>
      </c>
      <c r="Q89" s="25">
        <v>0</v>
      </c>
      <c r="R89" s="25">
        <f t="shared" si="58"/>
        <v>0</v>
      </c>
      <c r="S89" s="25">
        <v>0</v>
      </c>
      <c r="T89" s="32">
        <f t="shared" si="59"/>
        <v>0</v>
      </c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R89" s="35" t="s">
        <v>12</v>
      </c>
      <c r="AT89" s="35" t="s">
        <v>6</v>
      </c>
      <c r="AU89" s="35" t="s">
        <v>16</v>
      </c>
      <c r="AY89" s="36" t="s">
        <v>5</v>
      </c>
      <c r="BE89" s="38">
        <f t="shared" si="60"/>
        <v>0</v>
      </c>
      <c r="BF89" s="38">
        <f t="shared" si="61"/>
        <v>0</v>
      </c>
      <c r="BG89" s="38">
        <f t="shared" si="62"/>
        <v>0</v>
      </c>
      <c r="BH89" s="38">
        <f t="shared" si="63"/>
        <v>0</v>
      </c>
      <c r="BI89" s="38">
        <f t="shared" si="64"/>
        <v>0</v>
      </c>
      <c r="BJ89" s="36" t="s">
        <v>13</v>
      </c>
      <c r="BK89" s="38">
        <f t="shared" si="65"/>
        <v>0</v>
      </c>
      <c r="BL89" s="36" t="s">
        <v>12</v>
      </c>
      <c r="BM89" s="35" t="s">
        <v>242</v>
      </c>
    </row>
    <row r="90" spans="1:65" s="2" customFormat="1" ht="16.5" customHeight="1">
      <c r="A90" s="7"/>
      <c r="B90" s="8"/>
      <c r="C90" s="9" t="s">
        <v>118</v>
      </c>
      <c r="D90" s="9" t="s">
        <v>6</v>
      </c>
      <c r="E90" s="10" t="s">
        <v>243</v>
      </c>
      <c r="F90" s="11" t="s">
        <v>244</v>
      </c>
      <c r="G90" s="12" t="s">
        <v>124</v>
      </c>
      <c r="H90" s="13">
        <v>490</v>
      </c>
      <c r="I90" s="21"/>
      <c r="J90" s="22">
        <f t="shared" si="56"/>
        <v>0</v>
      </c>
      <c r="K90" s="11" t="s">
        <v>10</v>
      </c>
      <c r="L90" s="53"/>
      <c r="M90" s="54"/>
      <c r="N90" s="54"/>
      <c r="O90" s="54"/>
      <c r="P90" s="25">
        <f t="shared" si="57"/>
        <v>0</v>
      </c>
      <c r="Q90" s="25">
        <v>0</v>
      </c>
      <c r="R90" s="25">
        <f t="shared" si="58"/>
        <v>0</v>
      </c>
      <c r="S90" s="25">
        <v>0</v>
      </c>
      <c r="T90" s="32">
        <f t="shared" si="59"/>
        <v>0</v>
      </c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R90" s="35" t="s">
        <v>12</v>
      </c>
      <c r="AT90" s="35" t="s">
        <v>6</v>
      </c>
      <c r="AU90" s="35" t="s">
        <v>16</v>
      </c>
      <c r="AY90" s="36" t="s">
        <v>5</v>
      </c>
      <c r="BE90" s="38">
        <f t="shared" si="60"/>
        <v>0</v>
      </c>
      <c r="BF90" s="38">
        <f t="shared" si="61"/>
        <v>0</v>
      </c>
      <c r="BG90" s="38">
        <f t="shared" si="62"/>
        <v>0</v>
      </c>
      <c r="BH90" s="38">
        <f t="shared" si="63"/>
        <v>0</v>
      </c>
      <c r="BI90" s="38">
        <f t="shared" si="64"/>
        <v>0</v>
      </c>
      <c r="BJ90" s="36" t="s">
        <v>13</v>
      </c>
      <c r="BK90" s="38">
        <f t="shared" si="65"/>
        <v>0</v>
      </c>
      <c r="BL90" s="36" t="s">
        <v>12</v>
      </c>
      <c r="BM90" s="35" t="s">
        <v>245</v>
      </c>
    </row>
    <row r="91" spans="1:65" s="2" customFormat="1" ht="16.5" customHeight="1">
      <c r="A91" s="7"/>
      <c r="B91" s="8"/>
      <c r="C91" s="9" t="s">
        <v>246</v>
      </c>
      <c r="D91" s="9" t="s">
        <v>6</v>
      </c>
      <c r="E91" s="10" t="s">
        <v>247</v>
      </c>
      <c r="F91" s="11" t="s">
        <v>248</v>
      </c>
      <c r="G91" s="12" t="s">
        <v>124</v>
      </c>
      <c r="H91" s="13">
        <v>15</v>
      </c>
      <c r="I91" s="21"/>
      <c r="J91" s="22">
        <f t="shared" si="56"/>
        <v>0</v>
      </c>
      <c r="K91" s="11" t="s">
        <v>10</v>
      </c>
      <c r="L91" s="53"/>
      <c r="M91" s="54"/>
      <c r="N91" s="54"/>
      <c r="O91" s="54"/>
      <c r="P91" s="25">
        <f t="shared" si="57"/>
        <v>0</v>
      </c>
      <c r="Q91" s="25">
        <v>0</v>
      </c>
      <c r="R91" s="25">
        <f t="shared" si="58"/>
        <v>0</v>
      </c>
      <c r="S91" s="25">
        <v>0</v>
      </c>
      <c r="T91" s="32">
        <f t="shared" si="59"/>
        <v>0</v>
      </c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R91" s="35" t="s">
        <v>12</v>
      </c>
      <c r="AT91" s="35" t="s">
        <v>6</v>
      </c>
      <c r="AU91" s="35" t="s">
        <v>16</v>
      </c>
      <c r="AY91" s="36" t="s">
        <v>5</v>
      </c>
      <c r="BE91" s="38">
        <f t="shared" si="60"/>
        <v>0</v>
      </c>
      <c r="BF91" s="38">
        <f t="shared" si="61"/>
        <v>0</v>
      </c>
      <c r="BG91" s="38">
        <f t="shared" si="62"/>
        <v>0</v>
      </c>
      <c r="BH91" s="38">
        <f t="shared" si="63"/>
        <v>0</v>
      </c>
      <c r="BI91" s="38">
        <f t="shared" si="64"/>
        <v>0</v>
      </c>
      <c r="BJ91" s="36" t="s">
        <v>13</v>
      </c>
      <c r="BK91" s="38">
        <f t="shared" si="65"/>
        <v>0</v>
      </c>
      <c r="BL91" s="36" t="s">
        <v>12</v>
      </c>
      <c r="BM91" s="35" t="s">
        <v>249</v>
      </c>
    </row>
    <row r="92" spans="1:65" s="2" customFormat="1" ht="16.5" customHeight="1">
      <c r="A92" s="7"/>
      <c r="B92" s="8"/>
      <c r="C92" s="4"/>
      <c r="D92" s="5" t="s">
        <v>0</v>
      </c>
      <c r="E92" s="14" t="s">
        <v>250</v>
      </c>
      <c r="F92" s="14" t="s">
        <v>251</v>
      </c>
      <c r="G92" s="4"/>
      <c r="H92" s="4"/>
      <c r="I92" s="15"/>
      <c r="J92" s="26">
        <f>BK128</f>
        <v>0</v>
      </c>
      <c r="K92" s="4"/>
      <c r="L92" s="53"/>
      <c r="M92" s="54"/>
      <c r="N92" s="54"/>
      <c r="O92" s="54"/>
      <c r="P92" s="25"/>
      <c r="Q92" s="25"/>
      <c r="R92" s="25"/>
      <c r="S92" s="25"/>
      <c r="T92" s="32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R92" s="35"/>
      <c r="AT92" s="35"/>
      <c r="AU92" s="35"/>
      <c r="AY92" s="36"/>
      <c r="BE92" s="38"/>
      <c r="BF92" s="38"/>
      <c r="BG92" s="38"/>
      <c r="BH92" s="38"/>
      <c r="BI92" s="38"/>
      <c r="BJ92" s="36"/>
      <c r="BK92" s="38"/>
      <c r="BL92" s="36"/>
      <c r="BM92" s="35"/>
    </row>
    <row r="93" spans="1:65" s="2" customFormat="1" ht="16.5" customHeight="1">
      <c r="A93" s="7"/>
      <c r="B93" s="8"/>
      <c r="C93" s="9" t="s">
        <v>179</v>
      </c>
      <c r="D93" s="9" t="s">
        <v>6</v>
      </c>
      <c r="E93" s="10" t="s">
        <v>252</v>
      </c>
      <c r="F93" s="11" t="s">
        <v>253</v>
      </c>
      <c r="G93" s="12" t="s">
        <v>124</v>
      </c>
      <c r="H93" s="13">
        <v>380</v>
      </c>
      <c r="I93" s="21"/>
      <c r="J93" s="22">
        <f>ROUND(I93*H93,2)</f>
        <v>0</v>
      </c>
      <c r="K93" s="11" t="s">
        <v>10</v>
      </c>
      <c r="L93" s="53"/>
      <c r="M93" s="54"/>
      <c r="N93" s="54"/>
      <c r="O93" s="54"/>
      <c r="P93" s="25"/>
      <c r="Q93" s="25"/>
      <c r="R93" s="25"/>
      <c r="S93" s="25"/>
      <c r="T93" s="32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R93" s="35"/>
      <c r="AT93" s="35"/>
      <c r="AU93" s="35"/>
      <c r="AY93" s="36"/>
      <c r="BE93" s="38"/>
      <c r="BF93" s="38"/>
      <c r="BG93" s="38"/>
      <c r="BH93" s="38"/>
      <c r="BI93" s="38"/>
      <c r="BJ93" s="36"/>
      <c r="BK93" s="38"/>
      <c r="BL93" s="36"/>
      <c r="BM93" s="35"/>
    </row>
    <row r="94" spans="1:65" s="1" customFormat="1" ht="20.85" customHeight="1">
      <c r="B94" s="3"/>
      <c r="C94" s="4"/>
      <c r="D94" s="5" t="s">
        <v>0</v>
      </c>
      <c r="E94" s="14" t="s">
        <v>254</v>
      </c>
      <c r="F94" s="14" t="s">
        <v>255</v>
      </c>
      <c r="G94" s="4"/>
      <c r="H94" s="4"/>
      <c r="I94" s="15"/>
      <c r="J94" s="26">
        <f>BK94</f>
        <v>0</v>
      </c>
      <c r="K94" s="4"/>
      <c r="L94" s="56" t="s">
        <v>11</v>
      </c>
      <c r="M94" s="57"/>
      <c r="N94" s="57"/>
      <c r="O94" s="57"/>
      <c r="P94" s="20">
        <f t="shared" ref="P94:T94" si="67">P95</f>
        <v>0</v>
      </c>
      <c r="Q94" s="19"/>
      <c r="R94" s="20">
        <f t="shared" si="67"/>
        <v>0</v>
      </c>
      <c r="S94" s="19"/>
      <c r="T94" s="31">
        <f t="shared" si="67"/>
        <v>0</v>
      </c>
      <c r="AR94" s="33" t="s">
        <v>3</v>
      </c>
      <c r="AT94" s="34" t="s">
        <v>0</v>
      </c>
      <c r="AU94" s="34" t="s">
        <v>13</v>
      </c>
      <c r="AY94" s="33" t="s">
        <v>5</v>
      </c>
      <c r="BK94" s="37">
        <f>BK95</f>
        <v>0</v>
      </c>
    </row>
    <row r="95" spans="1:65" s="2" customFormat="1" ht="16.5" customHeight="1">
      <c r="A95" s="7"/>
      <c r="B95" s="8"/>
      <c r="C95" s="9" t="s">
        <v>125</v>
      </c>
      <c r="D95" s="9" t="s">
        <v>6</v>
      </c>
      <c r="E95" s="10" t="s">
        <v>256</v>
      </c>
      <c r="F95" s="11" t="s">
        <v>257</v>
      </c>
      <c r="G95" s="12" t="s">
        <v>124</v>
      </c>
      <c r="H95" s="13">
        <v>10</v>
      </c>
      <c r="I95" s="21"/>
      <c r="J95" s="22">
        <f>ROUND(I95*H95,2)</f>
        <v>0</v>
      </c>
      <c r="K95" s="11" t="s">
        <v>10</v>
      </c>
      <c r="L95" s="53"/>
      <c r="M95" s="54"/>
      <c r="N95" s="54"/>
      <c r="O95" s="54"/>
      <c r="P95" s="25">
        <f>O95*H95</f>
        <v>0</v>
      </c>
      <c r="Q95" s="25">
        <v>0</v>
      </c>
      <c r="R95" s="25">
        <f>Q95*H95</f>
        <v>0</v>
      </c>
      <c r="S95" s="25">
        <v>0</v>
      </c>
      <c r="T95" s="32">
        <f>S95*H95</f>
        <v>0</v>
      </c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R95" s="35" t="s">
        <v>12</v>
      </c>
      <c r="AT95" s="35" t="s">
        <v>6</v>
      </c>
      <c r="AU95" s="35" t="s">
        <v>16</v>
      </c>
      <c r="AY95" s="36" t="s">
        <v>5</v>
      </c>
      <c r="BE95" s="38">
        <f>IF(N95="základní",J95,0)</f>
        <v>0</v>
      </c>
      <c r="BF95" s="38">
        <f>IF(N95="snížená",J95,0)</f>
        <v>0</v>
      </c>
      <c r="BG95" s="38">
        <f>IF(N95="zákl. přenesená",J95,0)</f>
        <v>0</v>
      </c>
      <c r="BH95" s="38">
        <f>IF(N95="sníž. přenesená",J95,0)</f>
        <v>0</v>
      </c>
      <c r="BI95" s="38">
        <f>IF(N95="nulová",J95,0)</f>
        <v>0</v>
      </c>
      <c r="BJ95" s="36" t="s">
        <v>13</v>
      </c>
      <c r="BK95" s="38">
        <f>ROUND(I95*H95,2)</f>
        <v>0</v>
      </c>
      <c r="BL95" s="36" t="s">
        <v>12</v>
      </c>
      <c r="BM95" s="35" t="s">
        <v>258</v>
      </c>
    </row>
    <row r="96" spans="1:65" s="2" customFormat="1" ht="16.5" customHeight="1">
      <c r="A96" s="7"/>
      <c r="B96" s="8"/>
      <c r="C96" s="4"/>
      <c r="D96" s="5" t="s">
        <v>0</v>
      </c>
      <c r="E96" s="14" t="s">
        <v>254</v>
      </c>
      <c r="F96" s="14" t="s">
        <v>255</v>
      </c>
      <c r="G96" s="4"/>
      <c r="H96" s="4"/>
      <c r="I96" s="15"/>
      <c r="J96" s="26">
        <f>BK161</f>
        <v>0</v>
      </c>
      <c r="K96" s="4"/>
      <c r="L96" s="53"/>
      <c r="M96" s="54"/>
      <c r="N96" s="54"/>
      <c r="O96" s="54"/>
      <c r="P96" s="25"/>
      <c r="Q96" s="25"/>
      <c r="R96" s="25"/>
      <c r="S96" s="25"/>
      <c r="T96" s="32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R96" s="35"/>
      <c r="AT96" s="35"/>
      <c r="AU96" s="35"/>
      <c r="AY96" s="36"/>
      <c r="BE96" s="38"/>
      <c r="BF96" s="38"/>
      <c r="BG96" s="38"/>
      <c r="BH96" s="38"/>
      <c r="BI96" s="38"/>
      <c r="BJ96" s="36"/>
      <c r="BK96" s="38"/>
      <c r="BL96" s="36"/>
      <c r="BM96" s="35"/>
    </row>
    <row r="97" spans="1:65" s="2" customFormat="1" ht="16.5" customHeight="1">
      <c r="A97" s="7"/>
      <c r="B97" s="8"/>
      <c r="C97" s="9" t="s">
        <v>234</v>
      </c>
      <c r="D97" s="9" t="s">
        <v>6</v>
      </c>
      <c r="E97" s="10" t="s">
        <v>259</v>
      </c>
      <c r="F97" s="11" t="s">
        <v>260</v>
      </c>
      <c r="G97" s="12" t="s">
        <v>124</v>
      </c>
      <c r="H97" s="13">
        <v>10</v>
      </c>
      <c r="I97" s="21"/>
      <c r="J97" s="22">
        <f>ROUND(I97*H97,2)</f>
        <v>0</v>
      </c>
      <c r="K97" s="11" t="s">
        <v>10</v>
      </c>
      <c r="L97" s="53"/>
      <c r="M97" s="54"/>
      <c r="N97" s="54"/>
      <c r="O97" s="54"/>
      <c r="P97" s="25"/>
      <c r="Q97" s="25"/>
      <c r="R97" s="25"/>
      <c r="S97" s="25"/>
      <c r="T97" s="32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R97" s="35"/>
      <c r="AT97" s="35"/>
      <c r="AU97" s="35"/>
      <c r="AY97" s="36"/>
      <c r="BE97" s="38"/>
      <c r="BF97" s="38"/>
      <c r="BG97" s="38"/>
      <c r="BH97" s="38"/>
      <c r="BI97" s="38"/>
      <c r="BJ97" s="36"/>
      <c r="BK97" s="38"/>
      <c r="BL97" s="36"/>
      <c r="BM97" s="35"/>
    </row>
    <row r="98" spans="1:65" s="1" customFormat="1" ht="20.85" customHeight="1">
      <c r="B98" s="3"/>
      <c r="C98" s="4"/>
      <c r="D98" s="5" t="s">
        <v>0</v>
      </c>
      <c r="E98" s="14" t="s">
        <v>261</v>
      </c>
      <c r="F98" s="14" t="s">
        <v>262</v>
      </c>
      <c r="G98" s="4"/>
      <c r="H98" s="4"/>
      <c r="I98" s="15"/>
      <c r="J98" s="26">
        <f>BK98</f>
        <v>0</v>
      </c>
      <c r="K98" s="4"/>
      <c r="L98" s="17"/>
      <c r="M98" s="18"/>
      <c r="N98" s="19"/>
      <c r="O98" s="19"/>
      <c r="P98" s="20">
        <f t="shared" ref="P98:T98" si="68">SUM(P99:P100)</f>
        <v>0</v>
      </c>
      <c r="Q98" s="19"/>
      <c r="R98" s="20">
        <f t="shared" si="68"/>
        <v>0</v>
      </c>
      <c r="S98" s="19"/>
      <c r="T98" s="31">
        <f t="shared" si="68"/>
        <v>0</v>
      </c>
      <c r="AR98" s="33" t="s">
        <v>3</v>
      </c>
      <c r="AT98" s="34" t="s">
        <v>0</v>
      </c>
      <c r="AU98" s="34" t="s">
        <v>13</v>
      </c>
      <c r="AY98" s="33" t="s">
        <v>5</v>
      </c>
      <c r="BK98" s="37">
        <f>SUM(BK99:BK100)</f>
        <v>0</v>
      </c>
    </row>
    <row r="99" spans="1:65" s="2" customFormat="1" ht="34.200000000000003">
      <c r="A99" s="7"/>
      <c r="B99" s="8"/>
      <c r="C99" s="9" t="s">
        <v>263</v>
      </c>
      <c r="D99" s="9" t="s">
        <v>6</v>
      </c>
      <c r="E99" s="10" t="s">
        <v>264</v>
      </c>
      <c r="F99" s="11" t="s">
        <v>265</v>
      </c>
      <c r="G99" s="12" t="s">
        <v>50</v>
      </c>
      <c r="H99" s="13">
        <v>1</v>
      </c>
      <c r="I99" s="21"/>
      <c r="J99" s="22">
        <f>ROUND(I99*H99,2)</f>
        <v>0</v>
      </c>
      <c r="K99" s="11" t="s">
        <v>10</v>
      </c>
      <c r="L99" s="27"/>
      <c r="M99" s="28" t="s">
        <v>81</v>
      </c>
      <c r="N99" s="29" t="s">
        <v>82</v>
      </c>
      <c r="O99" s="30"/>
      <c r="P99" s="25">
        <f>O99*H99</f>
        <v>0</v>
      </c>
      <c r="Q99" s="25">
        <v>0</v>
      </c>
      <c r="R99" s="25">
        <f>Q99*H99</f>
        <v>0</v>
      </c>
      <c r="S99" s="25">
        <v>0</v>
      </c>
      <c r="T99" s="32">
        <f>S99*H99</f>
        <v>0</v>
      </c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R99" s="35" t="s">
        <v>12</v>
      </c>
      <c r="AT99" s="35" t="s">
        <v>6</v>
      </c>
      <c r="AU99" s="35" t="s">
        <v>16</v>
      </c>
      <c r="AY99" s="36" t="s">
        <v>5</v>
      </c>
      <c r="BE99" s="38">
        <f>IF(N99="základní",J99,0)</f>
        <v>0</v>
      </c>
      <c r="BF99" s="38">
        <f>IF(N99="snížená",J99,0)</f>
        <v>0</v>
      </c>
      <c r="BG99" s="38">
        <f>IF(N99="zákl. přenesená",J99,0)</f>
        <v>0</v>
      </c>
      <c r="BH99" s="38">
        <f>IF(N99="sníž. přenesená",J99,0)</f>
        <v>0</v>
      </c>
      <c r="BI99" s="38">
        <f>IF(N99="nulová",J99,0)</f>
        <v>0</v>
      </c>
      <c r="BJ99" s="36" t="s">
        <v>13</v>
      </c>
      <c r="BK99" s="38">
        <f>ROUND(I99*H99,2)</f>
        <v>0</v>
      </c>
      <c r="BL99" s="36" t="s">
        <v>12</v>
      </c>
      <c r="BM99" s="35" t="s">
        <v>266</v>
      </c>
    </row>
    <row r="100" spans="1:65" s="2" customFormat="1" ht="22.8">
      <c r="A100" s="7"/>
      <c r="B100" s="8"/>
      <c r="C100" s="9" t="s">
        <v>128</v>
      </c>
      <c r="D100" s="9" t="s">
        <v>6</v>
      </c>
      <c r="E100" s="10" t="s">
        <v>267</v>
      </c>
      <c r="F100" s="11" t="s">
        <v>268</v>
      </c>
      <c r="G100" s="12" t="s">
        <v>50</v>
      </c>
      <c r="H100" s="13">
        <v>1</v>
      </c>
      <c r="I100" s="21"/>
      <c r="J100" s="22">
        <f>ROUND(I100*H100,2)</f>
        <v>0</v>
      </c>
      <c r="K100" s="11" t="s">
        <v>10</v>
      </c>
      <c r="L100" s="27"/>
      <c r="M100" s="28" t="s">
        <v>81</v>
      </c>
      <c r="N100" s="29" t="s">
        <v>82</v>
      </c>
      <c r="O100" s="30"/>
      <c r="P100" s="25">
        <f>O100*H100</f>
        <v>0</v>
      </c>
      <c r="Q100" s="25">
        <v>0</v>
      </c>
      <c r="R100" s="25">
        <f>Q100*H100</f>
        <v>0</v>
      </c>
      <c r="S100" s="25">
        <v>0</v>
      </c>
      <c r="T100" s="32">
        <f>S100*H100</f>
        <v>0</v>
      </c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R100" s="35" t="s">
        <v>12</v>
      </c>
      <c r="AT100" s="35" t="s">
        <v>6</v>
      </c>
      <c r="AU100" s="35" t="s">
        <v>16</v>
      </c>
      <c r="AY100" s="36" t="s">
        <v>5</v>
      </c>
      <c r="BE100" s="38">
        <f>IF(N100="základní",J100,0)</f>
        <v>0</v>
      </c>
      <c r="BF100" s="38">
        <f>IF(N100="snížená",J100,0)</f>
        <v>0</v>
      </c>
      <c r="BG100" s="38">
        <f>IF(N100="zákl. přenesená",J100,0)</f>
        <v>0</v>
      </c>
      <c r="BH100" s="38">
        <f>IF(N100="sníž. přenesená",J100,0)</f>
        <v>0</v>
      </c>
      <c r="BI100" s="38">
        <f>IF(N100="nulová",J100,0)</f>
        <v>0</v>
      </c>
      <c r="BJ100" s="36" t="s">
        <v>13</v>
      </c>
      <c r="BK100" s="38">
        <f>ROUND(I100*H100,2)</f>
        <v>0</v>
      </c>
      <c r="BL100" s="36" t="s">
        <v>12</v>
      </c>
      <c r="BM100" s="35" t="s">
        <v>269</v>
      </c>
    </row>
    <row r="101" spans="1:65" s="1" customFormat="1" ht="20.85" customHeight="1">
      <c r="B101" s="3"/>
      <c r="C101" s="4"/>
      <c r="D101" s="5" t="s">
        <v>0</v>
      </c>
      <c r="E101" s="14" t="s">
        <v>270</v>
      </c>
      <c r="F101" s="14" t="s">
        <v>271</v>
      </c>
      <c r="G101" s="4"/>
      <c r="H101" s="4"/>
      <c r="I101" s="15"/>
      <c r="J101" s="26">
        <f>BK101</f>
        <v>0</v>
      </c>
      <c r="K101" s="4"/>
      <c r="L101" s="53" t="s">
        <v>373</v>
      </c>
      <c r="M101" s="54"/>
      <c r="N101" s="54"/>
      <c r="O101" s="54"/>
      <c r="P101" s="20">
        <f t="shared" ref="P101:T101" si="69">P102</f>
        <v>0</v>
      </c>
      <c r="Q101" s="19"/>
      <c r="R101" s="20">
        <f t="shared" si="69"/>
        <v>0</v>
      </c>
      <c r="S101" s="19"/>
      <c r="T101" s="31">
        <f t="shared" si="69"/>
        <v>0</v>
      </c>
      <c r="AR101" s="33" t="s">
        <v>3</v>
      </c>
      <c r="AT101" s="34" t="s">
        <v>0</v>
      </c>
      <c r="AU101" s="34" t="s">
        <v>13</v>
      </c>
      <c r="AY101" s="33" t="s">
        <v>5</v>
      </c>
      <c r="BK101" s="37">
        <f>BK102</f>
        <v>0</v>
      </c>
    </row>
    <row r="102" spans="1:65" s="2" customFormat="1" ht="21.75" customHeight="1">
      <c r="A102" s="7"/>
      <c r="B102" s="8"/>
      <c r="C102" s="9" t="s">
        <v>272</v>
      </c>
      <c r="D102" s="9" t="s">
        <v>6</v>
      </c>
      <c r="E102" s="10" t="s">
        <v>273</v>
      </c>
      <c r="F102" s="11" t="s">
        <v>274</v>
      </c>
      <c r="G102" s="12" t="s">
        <v>50</v>
      </c>
      <c r="H102" s="13">
        <v>5</v>
      </c>
      <c r="I102" s="21"/>
      <c r="J102" s="22">
        <f>ROUND(I102*H102,2)</f>
        <v>0</v>
      </c>
      <c r="K102" s="11" t="s">
        <v>10</v>
      </c>
      <c r="L102" s="53"/>
      <c r="M102" s="54"/>
      <c r="N102" s="54"/>
      <c r="O102" s="54"/>
      <c r="P102" s="25">
        <f>O102*H102</f>
        <v>0</v>
      </c>
      <c r="Q102" s="25">
        <v>0</v>
      </c>
      <c r="R102" s="25">
        <f>Q102*H102</f>
        <v>0</v>
      </c>
      <c r="S102" s="25">
        <v>0</v>
      </c>
      <c r="T102" s="32">
        <f>S102*H102</f>
        <v>0</v>
      </c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R102" s="35" t="s">
        <v>12</v>
      </c>
      <c r="AT102" s="35" t="s">
        <v>6</v>
      </c>
      <c r="AU102" s="35" t="s">
        <v>16</v>
      </c>
      <c r="AY102" s="36" t="s">
        <v>5</v>
      </c>
      <c r="BE102" s="38">
        <f>IF(N102="základní",J102,0)</f>
        <v>0</v>
      </c>
      <c r="BF102" s="38">
        <f>IF(N102="snížená",J102,0)</f>
        <v>0</v>
      </c>
      <c r="BG102" s="38">
        <f>IF(N102="zákl. přenesená",J102,0)</f>
        <v>0</v>
      </c>
      <c r="BH102" s="38">
        <f>IF(N102="sníž. přenesená",J102,0)</f>
        <v>0</v>
      </c>
      <c r="BI102" s="38">
        <f>IF(N102="nulová",J102,0)</f>
        <v>0</v>
      </c>
      <c r="BJ102" s="36" t="s">
        <v>13</v>
      </c>
      <c r="BK102" s="38">
        <f>ROUND(I102*H102,2)</f>
        <v>0</v>
      </c>
      <c r="BL102" s="36" t="s">
        <v>12</v>
      </c>
      <c r="BM102" s="35" t="s">
        <v>275</v>
      </c>
    </row>
    <row r="103" spans="1:65" s="1" customFormat="1" ht="20.85" customHeight="1">
      <c r="B103" s="3"/>
      <c r="C103" s="4"/>
      <c r="D103" s="5" t="s">
        <v>0</v>
      </c>
      <c r="E103" s="14" t="s">
        <v>270</v>
      </c>
      <c r="F103" s="14" t="s">
        <v>271</v>
      </c>
      <c r="G103" s="4"/>
      <c r="H103" s="4"/>
      <c r="I103" s="15"/>
      <c r="J103" s="26">
        <f>BK139</f>
        <v>0</v>
      </c>
      <c r="K103" s="4"/>
      <c r="L103" s="53"/>
      <c r="M103" s="54"/>
      <c r="N103" s="54"/>
      <c r="O103" s="54"/>
      <c r="P103" s="20"/>
      <c r="Q103" s="19"/>
      <c r="R103" s="20"/>
      <c r="S103" s="19"/>
      <c r="T103" s="31"/>
      <c r="AR103" s="33"/>
      <c r="AT103" s="34"/>
      <c r="AU103" s="34"/>
      <c r="AY103" s="33"/>
      <c r="BK103" s="37"/>
    </row>
    <row r="104" spans="1:65" s="1" customFormat="1" ht="20.85" customHeight="1">
      <c r="B104" s="3"/>
      <c r="C104" s="9" t="s">
        <v>214</v>
      </c>
      <c r="D104" s="9" t="s">
        <v>6</v>
      </c>
      <c r="E104" s="10" t="s">
        <v>276</v>
      </c>
      <c r="F104" s="11" t="s">
        <v>277</v>
      </c>
      <c r="G104" s="12" t="s">
        <v>50</v>
      </c>
      <c r="H104" s="13">
        <v>4</v>
      </c>
      <c r="I104" s="21"/>
      <c r="J104" s="22">
        <f>ROUND(I104*H104,2)</f>
        <v>0</v>
      </c>
      <c r="K104" s="11" t="s">
        <v>10</v>
      </c>
      <c r="L104" s="53"/>
      <c r="M104" s="54"/>
      <c r="N104" s="54"/>
      <c r="O104" s="54"/>
      <c r="P104" s="20"/>
      <c r="Q104" s="19"/>
      <c r="R104" s="20"/>
      <c r="S104" s="19"/>
      <c r="T104" s="31"/>
      <c r="AR104" s="33"/>
      <c r="AT104" s="34"/>
      <c r="AU104" s="34"/>
      <c r="AY104" s="33"/>
      <c r="BK104" s="37"/>
    </row>
    <row r="105" spans="1:65" s="1" customFormat="1" ht="20.85" hidden="1" customHeight="1">
      <c r="B105" s="3"/>
      <c r="C105" s="4"/>
      <c r="D105" s="5" t="s">
        <v>0</v>
      </c>
      <c r="E105" s="14" t="s">
        <v>278</v>
      </c>
      <c r="F105" s="14" t="s">
        <v>279</v>
      </c>
      <c r="G105" s="4"/>
      <c r="H105" s="4"/>
      <c r="I105" s="15"/>
      <c r="J105" s="26">
        <f t="shared" ref="J105:J109" si="70">BK105</f>
        <v>0</v>
      </c>
      <c r="K105" s="4"/>
      <c r="L105" s="17"/>
      <c r="M105" s="18"/>
      <c r="N105" s="19"/>
      <c r="O105" s="19"/>
      <c r="P105" s="20">
        <f t="shared" ref="P105:T105" si="71">P106</f>
        <v>0</v>
      </c>
      <c r="Q105" s="19"/>
      <c r="R105" s="20">
        <f t="shared" si="71"/>
        <v>0</v>
      </c>
      <c r="S105" s="19"/>
      <c r="T105" s="31">
        <f t="shared" si="71"/>
        <v>0</v>
      </c>
      <c r="AR105" s="33" t="s">
        <v>3</v>
      </c>
      <c r="AT105" s="34" t="s">
        <v>0</v>
      </c>
      <c r="AU105" s="34" t="s">
        <v>13</v>
      </c>
      <c r="AY105" s="33" t="s">
        <v>5</v>
      </c>
      <c r="BK105" s="37">
        <f>BK106</f>
        <v>0</v>
      </c>
    </row>
    <row r="106" spans="1:65" s="2" customFormat="1" ht="16.5" hidden="1" customHeight="1">
      <c r="A106" s="7"/>
      <c r="B106" s="8"/>
      <c r="C106" s="9" t="s">
        <v>139</v>
      </c>
      <c r="D106" s="9" t="s">
        <v>6</v>
      </c>
      <c r="E106" s="10" t="s">
        <v>280</v>
      </c>
      <c r="F106" s="11" t="s">
        <v>281</v>
      </c>
      <c r="G106" s="12" t="s">
        <v>50</v>
      </c>
      <c r="H106" s="13">
        <v>61</v>
      </c>
      <c r="I106" s="21"/>
      <c r="J106" s="22">
        <f>ROUND(I106*H106,2)</f>
        <v>0</v>
      </c>
      <c r="K106" s="11" t="s">
        <v>10</v>
      </c>
      <c r="L106" s="27"/>
      <c r="M106" s="28" t="s">
        <v>81</v>
      </c>
      <c r="N106" s="29" t="s">
        <v>82</v>
      </c>
      <c r="O106" s="30"/>
      <c r="P106" s="25">
        <f>O106*H106</f>
        <v>0</v>
      </c>
      <c r="Q106" s="25">
        <v>0</v>
      </c>
      <c r="R106" s="25">
        <f>Q106*H106</f>
        <v>0</v>
      </c>
      <c r="S106" s="25">
        <v>0</v>
      </c>
      <c r="T106" s="32">
        <f>S106*H106</f>
        <v>0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R106" s="35" t="s">
        <v>12</v>
      </c>
      <c r="AT106" s="35" t="s">
        <v>6</v>
      </c>
      <c r="AU106" s="35" t="s">
        <v>16</v>
      </c>
      <c r="AY106" s="36" t="s">
        <v>5</v>
      </c>
      <c r="BE106" s="38">
        <f>IF(N106="základní",J106,0)</f>
        <v>0</v>
      </c>
      <c r="BF106" s="38">
        <f>IF(N106="snížená",J106,0)</f>
        <v>0</v>
      </c>
      <c r="BG106" s="38">
        <f>IF(N106="zákl. přenesená",J106,0)</f>
        <v>0</v>
      </c>
      <c r="BH106" s="38">
        <f>IF(N106="sníž. přenesená",J106,0)</f>
        <v>0</v>
      </c>
      <c r="BI106" s="38">
        <f>IF(N106="nulová",J106,0)</f>
        <v>0</v>
      </c>
      <c r="BJ106" s="36" t="s">
        <v>13</v>
      </c>
      <c r="BK106" s="38">
        <f>ROUND(I106*H106,2)</f>
        <v>0</v>
      </c>
      <c r="BL106" s="36" t="s">
        <v>12</v>
      </c>
      <c r="BM106" s="35" t="s">
        <v>282</v>
      </c>
    </row>
    <row r="107" spans="1:65" s="1" customFormat="1" ht="20.85" hidden="1" customHeight="1">
      <c r="B107" s="3"/>
      <c r="C107" s="4"/>
      <c r="D107" s="5" t="s">
        <v>0</v>
      </c>
      <c r="E107" s="14" t="s">
        <v>283</v>
      </c>
      <c r="F107" s="14" t="s">
        <v>284</v>
      </c>
      <c r="G107" s="4"/>
      <c r="H107" s="4"/>
      <c r="I107" s="15"/>
      <c r="J107" s="26">
        <f t="shared" si="70"/>
        <v>0</v>
      </c>
      <c r="K107" s="4"/>
      <c r="L107" s="17"/>
      <c r="M107" s="18"/>
      <c r="N107" s="19"/>
      <c r="O107" s="19"/>
      <c r="P107" s="20">
        <f t="shared" ref="P107:T107" si="72">P108</f>
        <v>0</v>
      </c>
      <c r="Q107" s="19"/>
      <c r="R107" s="20">
        <f t="shared" si="72"/>
        <v>0</v>
      </c>
      <c r="S107" s="19"/>
      <c r="T107" s="31">
        <f t="shared" si="72"/>
        <v>0</v>
      </c>
      <c r="AR107" s="33" t="s">
        <v>3</v>
      </c>
      <c r="AT107" s="34" t="s">
        <v>0</v>
      </c>
      <c r="AU107" s="34" t="s">
        <v>13</v>
      </c>
      <c r="AY107" s="33" t="s">
        <v>5</v>
      </c>
      <c r="BK107" s="37">
        <f>BK108</f>
        <v>0</v>
      </c>
    </row>
    <row r="108" spans="1:65" s="2" customFormat="1" ht="16.5" hidden="1" customHeight="1">
      <c r="A108" s="7"/>
      <c r="B108" s="8"/>
      <c r="C108" s="9" t="s">
        <v>285</v>
      </c>
      <c r="D108" s="9" t="s">
        <v>6</v>
      </c>
      <c r="E108" s="10" t="s">
        <v>286</v>
      </c>
      <c r="F108" s="11" t="s">
        <v>287</v>
      </c>
      <c r="G108" s="12" t="s">
        <v>50</v>
      </c>
      <c r="H108" s="13">
        <v>1</v>
      </c>
      <c r="I108" s="21"/>
      <c r="J108" s="22">
        <f>ROUND(I108*H108,2)</f>
        <v>0</v>
      </c>
      <c r="K108" s="11" t="s">
        <v>10</v>
      </c>
      <c r="L108" s="27"/>
      <c r="M108" s="28" t="s">
        <v>81</v>
      </c>
      <c r="N108" s="29" t="s">
        <v>82</v>
      </c>
      <c r="O108" s="30"/>
      <c r="P108" s="25">
        <f>O108*H108</f>
        <v>0</v>
      </c>
      <c r="Q108" s="25">
        <v>0</v>
      </c>
      <c r="R108" s="25">
        <f>Q108*H108</f>
        <v>0</v>
      </c>
      <c r="S108" s="25">
        <v>0</v>
      </c>
      <c r="T108" s="32">
        <f>S108*H108</f>
        <v>0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R108" s="35" t="s">
        <v>12</v>
      </c>
      <c r="AT108" s="35" t="s">
        <v>6</v>
      </c>
      <c r="AU108" s="35" t="s">
        <v>16</v>
      </c>
      <c r="AY108" s="36" t="s">
        <v>5</v>
      </c>
      <c r="BE108" s="38">
        <f>IF(N108="základní",J108,0)</f>
        <v>0</v>
      </c>
      <c r="BF108" s="38">
        <f>IF(N108="snížená",J108,0)</f>
        <v>0</v>
      </c>
      <c r="BG108" s="38">
        <f>IF(N108="zákl. přenesená",J108,0)</f>
        <v>0</v>
      </c>
      <c r="BH108" s="38">
        <f>IF(N108="sníž. přenesená",J108,0)</f>
        <v>0</v>
      </c>
      <c r="BI108" s="38">
        <f>IF(N108="nulová",J108,0)</f>
        <v>0</v>
      </c>
      <c r="BJ108" s="36" t="s">
        <v>13</v>
      </c>
      <c r="BK108" s="38">
        <f>ROUND(I108*H108,2)</f>
        <v>0</v>
      </c>
      <c r="BL108" s="36" t="s">
        <v>12</v>
      </c>
      <c r="BM108" s="35" t="s">
        <v>288</v>
      </c>
    </row>
    <row r="109" spans="1:65" s="1" customFormat="1" ht="20.85" hidden="1" customHeight="1">
      <c r="B109" s="3"/>
      <c r="C109" s="4"/>
      <c r="D109" s="5" t="s">
        <v>0</v>
      </c>
      <c r="E109" s="14" t="s">
        <v>289</v>
      </c>
      <c r="F109" s="14" t="s">
        <v>290</v>
      </c>
      <c r="G109" s="4"/>
      <c r="H109" s="4"/>
      <c r="I109" s="15"/>
      <c r="J109" s="26">
        <f t="shared" si="70"/>
        <v>0</v>
      </c>
      <c r="K109" s="4"/>
      <c r="L109" s="17"/>
      <c r="M109" s="18"/>
      <c r="N109" s="19"/>
      <c r="O109" s="19"/>
      <c r="P109" s="20">
        <f t="shared" ref="P109:T109" si="73">P110</f>
        <v>0</v>
      </c>
      <c r="Q109" s="19"/>
      <c r="R109" s="20">
        <f t="shared" si="73"/>
        <v>0</v>
      </c>
      <c r="S109" s="19"/>
      <c r="T109" s="31">
        <f t="shared" si="73"/>
        <v>0</v>
      </c>
      <c r="AR109" s="33" t="s">
        <v>3</v>
      </c>
      <c r="AT109" s="34" t="s">
        <v>0</v>
      </c>
      <c r="AU109" s="34" t="s">
        <v>13</v>
      </c>
      <c r="AY109" s="33" t="s">
        <v>5</v>
      </c>
      <c r="BK109" s="37">
        <f>BK110</f>
        <v>0</v>
      </c>
    </row>
    <row r="110" spans="1:65" s="2" customFormat="1" ht="16.5" hidden="1" customHeight="1">
      <c r="A110" s="7"/>
      <c r="B110" s="8"/>
      <c r="C110" s="9" t="s">
        <v>142</v>
      </c>
      <c r="D110" s="9" t="s">
        <v>6</v>
      </c>
      <c r="E110" s="10" t="s">
        <v>291</v>
      </c>
      <c r="F110" s="11" t="s">
        <v>287</v>
      </c>
      <c r="G110" s="12" t="s">
        <v>50</v>
      </c>
      <c r="H110" s="13">
        <v>6</v>
      </c>
      <c r="I110" s="21"/>
      <c r="J110" s="22">
        <f t="shared" ref="J110:J114" si="74">ROUND(I110*H110,2)</f>
        <v>0</v>
      </c>
      <c r="K110" s="11" t="s">
        <v>10</v>
      </c>
      <c r="L110" s="27"/>
      <c r="M110" s="28" t="s">
        <v>81</v>
      </c>
      <c r="N110" s="29" t="s">
        <v>82</v>
      </c>
      <c r="O110" s="30"/>
      <c r="P110" s="25">
        <f t="shared" ref="P110:P114" si="75">O110*H110</f>
        <v>0</v>
      </c>
      <c r="Q110" s="25">
        <v>0</v>
      </c>
      <c r="R110" s="25">
        <f t="shared" ref="R110:R114" si="76">Q110*H110</f>
        <v>0</v>
      </c>
      <c r="S110" s="25">
        <v>0</v>
      </c>
      <c r="T110" s="32">
        <f t="shared" ref="T110:T114" si="77">S110*H110</f>
        <v>0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R110" s="35" t="s">
        <v>12</v>
      </c>
      <c r="AT110" s="35" t="s">
        <v>6</v>
      </c>
      <c r="AU110" s="35" t="s">
        <v>16</v>
      </c>
      <c r="AY110" s="36" t="s">
        <v>5</v>
      </c>
      <c r="BE110" s="38">
        <f t="shared" ref="BE110:BE114" si="78">IF(N110="základní",J110,0)</f>
        <v>0</v>
      </c>
      <c r="BF110" s="38">
        <f t="shared" ref="BF110:BF114" si="79">IF(N110="snížená",J110,0)</f>
        <v>0</v>
      </c>
      <c r="BG110" s="38">
        <f t="shared" ref="BG110:BG114" si="80">IF(N110="zákl. přenesená",J110,0)</f>
        <v>0</v>
      </c>
      <c r="BH110" s="38">
        <f t="shared" ref="BH110:BH114" si="81">IF(N110="sníž. přenesená",J110,0)</f>
        <v>0</v>
      </c>
      <c r="BI110" s="38">
        <f t="shared" ref="BI110:BI114" si="82">IF(N110="nulová",J110,0)</f>
        <v>0</v>
      </c>
      <c r="BJ110" s="36" t="s">
        <v>13</v>
      </c>
      <c r="BK110" s="38">
        <f t="shared" ref="BK110:BK114" si="83">ROUND(I110*H110,2)</f>
        <v>0</v>
      </c>
      <c r="BL110" s="36" t="s">
        <v>12</v>
      </c>
      <c r="BM110" s="35" t="s">
        <v>292</v>
      </c>
    </row>
    <row r="111" spans="1:65" s="1" customFormat="1" ht="20.85" hidden="1" customHeight="1">
      <c r="B111" s="3"/>
      <c r="C111" s="4"/>
      <c r="D111" s="5" t="s">
        <v>0</v>
      </c>
      <c r="E111" s="14" t="s">
        <v>293</v>
      </c>
      <c r="F111" s="14" t="s">
        <v>294</v>
      </c>
      <c r="G111" s="4"/>
      <c r="H111" s="4"/>
      <c r="I111" s="15"/>
      <c r="J111" s="26">
        <f>BK111</f>
        <v>0</v>
      </c>
      <c r="K111" s="4"/>
      <c r="L111" s="17"/>
      <c r="M111" s="18"/>
      <c r="N111" s="19"/>
      <c r="O111" s="19"/>
      <c r="P111" s="20">
        <f t="shared" ref="P111:T111" si="84">SUM(P112:P114)</f>
        <v>0</v>
      </c>
      <c r="Q111" s="19"/>
      <c r="R111" s="20">
        <f t="shared" si="84"/>
        <v>0</v>
      </c>
      <c r="S111" s="19"/>
      <c r="T111" s="31">
        <f t="shared" si="84"/>
        <v>0</v>
      </c>
      <c r="AR111" s="33" t="s">
        <v>3</v>
      </c>
      <c r="AT111" s="34" t="s">
        <v>0</v>
      </c>
      <c r="AU111" s="34" t="s">
        <v>13</v>
      </c>
      <c r="AY111" s="33" t="s">
        <v>5</v>
      </c>
      <c r="BK111" s="37">
        <f>SUM(BK112:BK114)</f>
        <v>0</v>
      </c>
    </row>
    <row r="112" spans="1:65" s="2" customFormat="1" ht="16.5" hidden="1" customHeight="1">
      <c r="A112" s="7"/>
      <c r="B112" s="8"/>
      <c r="C112" s="9" t="s">
        <v>295</v>
      </c>
      <c r="D112" s="9" t="s">
        <v>6</v>
      </c>
      <c r="E112" s="10" t="s">
        <v>296</v>
      </c>
      <c r="F112" s="11" t="s">
        <v>297</v>
      </c>
      <c r="G112" s="12" t="s">
        <v>124</v>
      </c>
      <c r="H112" s="13">
        <v>100</v>
      </c>
      <c r="I112" s="21"/>
      <c r="J112" s="22">
        <f t="shared" si="74"/>
        <v>0</v>
      </c>
      <c r="K112" s="11" t="s">
        <v>10</v>
      </c>
      <c r="L112" s="27"/>
      <c r="M112" s="28" t="s">
        <v>81</v>
      </c>
      <c r="N112" s="29" t="s">
        <v>82</v>
      </c>
      <c r="O112" s="30"/>
      <c r="P112" s="25">
        <f t="shared" si="75"/>
        <v>0</v>
      </c>
      <c r="Q112" s="25">
        <v>0</v>
      </c>
      <c r="R112" s="25">
        <f t="shared" si="76"/>
        <v>0</v>
      </c>
      <c r="S112" s="25">
        <v>0</v>
      </c>
      <c r="T112" s="32">
        <f t="shared" si="77"/>
        <v>0</v>
      </c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R112" s="35" t="s">
        <v>12</v>
      </c>
      <c r="AT112" s="35" t="s">
        <v>6</v>
      </c>
      <c r="AU112" s="35" t="s">
        <v>16</v>
      </c>
      <c r="AY112" s="36" t="s">
        <v>5</v>
      </c>
      <c r="BE112" s="38">
        <f t="shared" si="78"/>
        <v>0</v>
      </c>
      <c r="BF112" s="38">
        <f t="shared" si="79"/>
        <v>0</v>
      </c>
      <c r="BG112" s="38">
        <f t="shared" si="80"/>
        <v>0</v>
      </c>
      <c r="BH112" s="38">
        <f t="shared" si="81"/>
        <v>0</v>
      </c>
      <c r="BI112" s="38">
        <f t="shared" si="82"/>
        <v>0</v>
      </c>
      <c r="BJ112" s="36" t="s">
        <v>13</v>
      </c>
      <c r="BK112" s="38">
        <f t="shared" si="83"/>
        <v>0</v>
      </c>
      <c r="BL112" s="36" t="s">
        <v>12</v>
      </c>
      <c r="BM112" s="35" t="s">
        <v>298</v>
      </c>
    </row>
    <row r="113" spans="1:65" s="2" customFormat="1" ht="16.5" hidden="1" customHeight="1">
      <c r="A113" s="7"/>
      <c r="B113" s="8"/>
      <c r="C113" s="9" t="s">
        <v>146</v>
      </c>
      <c r="D113" s="9" t="s">
        <v>6</v>
      </c>
      <c r="E113" s="10" t="s">
        <v>299</v>
      </c>
      <c r="F113" s="11" t="s">
        <v>300</v>
      </c>
      <c r="G113" s="12" t="s">
        <v>124</v>
      </c>
      <c r="H113" s="13">
        <v>30</v>
      </c>
      <c r="I113" s="21"/>
      <c r="J113" s="22">
        <f t="shared" si="74"/>
        <v>0</v>
      </c>
      <c r="K113" s="11" t="s">
        <v>10</v>
      </c>
      <c r="L113" s="27"/>
      <c r="M113" s="28" t="s">
        <v>81</v>
      </c>
      <c r="N113" s="29" t="s">
        <v>82</v>
      </c>
      <c r="O113" s="30"/>
      <c r="P113" s="25">
        <f t="shared" si="75"/>
        <v>0</v>
      </c>
      <c r="Q113" s="25">
        <v>0</v>
      </c>
      <c r="R113" s="25">
        <f t="shared" si="76"/>
        <v>0</v>
      </c>
      <c r="S113" s="25">
        <v>0</v>
      </c>
      <c r="T113" s="32">
        <f t="shared" si="77"/>
        <v>0</v>
      </c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R113" s="35" t="s">
        <v>12</v>
      </c>
      <c r="AT113" s="35" t="s">
        <v>6</v>
      </c>
      <c r="AU113" s="35" t="s">
        <v>16</v>
      </c>
      <c r="AY113" s="36" t="s">
        <v>5</v>
      </c>
      <c r="BE113" s="38">
        <f t="shared" si="78"/>
        <v>0</v>
      </c>
      <c r="BF113" s="38">
        <f t="shared" si="79"/>
        <v>0</v>
      </c>
      <c r="BG113" s="38">
        <f t="shared" si="80"/>
        <v>0</v>
      </c>
      <c r="BH113" s="38">
        <f t="shared" si="81"/>
        <v>0</v>
      </c>
      <c r="BI113" s="38">
        <f t="shared" si="82"/>
        <v>0</v>
      </c>
      <c r="BJ113" s="36" t="s">
        <v>13</v>
      </c>
      <c r="BK113" s="38">
        <f t="shared" si="83"/>
        <v>0</v>
      </c>
      <c r="BL113" s="36" t="s">
        <v>12</v>
      </c>
      <c r="BM113" s="35" t="s">
        <v>301</v>
      </c>
    </row>
    <row r="114" spans="1:65" s="2" customFormat="1" ht="16.5" hidden="1" customHeight="1">
      <c r="A114" s="7"/>
      <c r="B114" s="8"/>
      <c r="C114" s="9" t="s">
        <v>302</v>
      </c>
      <c r="D114" s="9" t="s">
        <v>6</v>
      </c>
      <c r="E114" s="10" t="s">
        <v>303</v>
      </c>
      <c r="F114" s="11" t="s">
        <v>304</v>
      </c>
      <c r="G114" s="12" t="s">
        <v>124</v>
      </c>
      <c r="H114" s="13">
        <v>20</v>
      </c>
      <c r="I114" s="21"/>
      <c r="J114" s="22">
        <f t="shared" si="74"/>
        <v>0</v>
      </c>
      <c r="K114" s="11" t="s">
        <v>10</v>
      </c>
      <c r="L114" s="27"/>
      <c r="M114" s="28" t="s">
        <v>81</v>
      </c>
      <c r="N114" s="29" t="s">
        <v>82</v>
      </c>
      <c r="O114" s="30"/>
      <c r="P114" s="25">
        <f t="shared" si="75"/>
        <v>0</v>
      </c>
      <c r="Q114" s="25">
        <v>0</v>
      </c>
      <c r="R114" s="25">
        <f t="shared" si="76"/>
        <v>0</v>
      </c>
      <c r="S114" s="25">
        <v>0</v>
      </c>
      <c r="T114" s="32">
        <f t="shared" si="77"/>
        <v>0</v>
      </c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R114" s="35" t="s">
        <v>12</v>
      </c>
      <c r="AT114" s="35" t="s">
        <v>6</v>
      </c>
      <c r="AU114" s="35" t="s">
        <v>16</v>
      </c>
      <c r="AY114" s="36" t="s">
        <v>5</v>
      </c>
      <c r="BE114" s="38">
        <f t="shared" si="78"/>
        <v>0</v>
      </c>
      <c r="BF114" s="38">
        <f t="shared" si="79"/>
        <v>0</v>
      </c>
      <c r="BG114" s="38">
        <f t="shared" si="80"/>
        <v>0</v>
      </c>
      <c r="BH114" s="38">
        <f t="shared" si="81"/>
        <v>0</v>
      </c>
      <c r="BI114" s="38">
        <f t="shared" si="82"/>
        <v>0</v>
      </c>
      <c r="BJ114" s="36" t="s">
        <v>13</v>
      </c>
      <c r="BK114" s="38">
        <f t="shared" si="83"/>
        <v>0</v>
      </c>
      <c r="BL114" s="36" t="s">
        <v>12</v>
      </c>
      <c r="BM114" s="35" t="s">
        <v>305</v>
      </c>
    </row>
    <row r="115" spans="1:65" s="1" customFormat="1" ht="20.85" hidden="1" customHeight="1">
      <c r="B115" s="3"/>
      <c r="C115" s="4"/>
      <c r="D115" s="5" t="s">
        <v>0</v>
      </c>
      <c r="E115" s="14" t="s">
        <v>306</v>
      </c>
      <c r="F115" s="14" t="s">
        <v>307</v>
      </c>
      <c r="G115" s="4"/>
      <c r="H115" s="4"/>
      <c r="I115" s="15"/>
      <c r="J115" s="26">
        <f t="shared" ref="J115:J119" si="85">BK115</f>
        <v>0</v>
      </c>
      <c r="K115" s="4"/>
      <c r="L115" s="17"/>
      <c r="M115" s="18"/>
      <c r="N115" s="19"/>
      <c r="O115" s="19"/>
      <c r="P115" s="20">
        <f t="shared" ref="P115:T115" si="86">P116</f>
        <v>0</v>
      </c>
      <c r="Q115" s="19"/>
      <c r="R115" s="20">
        <f t="shared" si="86"/>
        <v>0</v>
      </c>
      <c r="S115" s="19"/>
      <c r="T115" s="31">
        <f t="shared" si="86"/>
        <v>0</v>
      </c>
      <c r="AR115" s="33" t="s">
        <v>3</v>
      </c>
      <c r="AT115" s="34" t="s">
        <v>0</v>
      </c>
      <c r="AU115" s="34" t="s">
        <v>13</v>
      </c>
      <c r="AY115" s="33" t="s">
        <v>5</v>
      </c>
      <c r="BK115" s="37">
        <f t="shared" ref="BK115:BK119" si="87">BK116</f>
        <v>0</v>
      </c>
    </row>
    <row r="116" spans="1:65" s="2" customFormat="1" ht="16.5" hidden="1" customHeight="1">
      <c r="A116" s="7"/>
      <c r="B116" s="8"/>
      <c r="C116" s="9" t="s">
        <v>149</v>
      </c>
      <c r="D116" s="9" t="s">
        <v>6</v>
      </c>
      <c r="E116" s="10" t="s">
        <v>308</v>
      </c>
      <c r="F116" s="11" t="s">
        <v>309</v>
      </c>
      <c r="G116" s="12" t="s">
        <v>310</v>
      </c>
      <c r="H116" s="13">
        <v>7.1</v>
      </c>
      <c r="I116" s="21"/>
      <c r="J116" s="22">
        <f t="shared" ref="J116:J120" si="88">ROUND(I116*H116,2)</f>
        <v>0</v>
      </c>
      <c r="K116" s="11" t="s">
        <v>10</v>
      </c>
      <c r="L116" s="27"/>
      <c r="M116" s="28" t="s">
        <v>81</v>
      </c>
      <c r="N116" s="29" t="s">
        <v>82</v>
      </c>
      <c r="O116" s="30"/>
      <c r="P116" s="25">
        <f t="shared" ref="P116:P120" si="89">O116*H116</f>
        <v>0</v>
      </c>
      <c r="Q116" s="25">
        <v>0</v>
      </c>
      <c r="R116" s="25">
        <f t="shared" ref="R116:R120" si="90">Q116*H116</f>
        <v>0</v>
      </c>
      <c r="S116" s="25">
        <v>0</v>
      </c>
      <c r="T116" s="32">
        <f t="shared" ref="T116:T120" si="91">S116*H116</f>
        <v>0</v>
      </c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R116" s="35" t="s">
        <v>12</v>
      </c>
      <c r="AT116" s="35" t="s">
        <v>6</v>
      </c>
      <c r="AU116" s="35" t="s">
        <v>16</v>
      </c>
      <c r="AY116" s="36" t="s">
        <v>5</v>
      </c>
      <c r="BE116" s="38">
        <f t="shared" ref="BE116:BE120" si="92">IF(N116="základní",J116,0)</f>
        <v>0</v>
      </c>
      <c r="BF116" s="38">
        <f t="shared" ref="BF116:BF120" si="93">IF(N116="snížená",J116,0)</f>
        <v>0</v>
      </c>
      <c r="BG116" s="38">
        <f t="shared" ref="BG116:BG120" si="94">IF(N116="zákl. přenesená",J116,0)</f>
        <v>0</v>
      </c>
      <c r="BH116" s="38">
        <f t="shared" ref="BH116:BH120" si="95">IF(N116="sníž. přenesená",J116,0)</f>
        <v>0</v>
      </c>
      <c r="BI116" s="38">
        <f t="shared" ref="BI116:BI120" si="96">IF(N116="nulová",J116,0)</f>
        <v>0</v>
      </c>
      <c r="BJ116" s="36" t="s">
        <v>13</v>
      </c>
      <c r="BK116" s="38">
        <f t="shared" ref="BK116:BK120" si="97">ROUND(I116*H116,2)</f>
        <v>0</v>
      </c>
      <c r="BL116" s="36" t="s">
        <v>12</v>
      </c>
      <c r="BM116" s="35" t="s">
        <v>311</v>
      </c>
    </row>
    <row r="117" spans="1:65" s="1" customFormat="1" ht="20.85" hidden="1" customHeight="1">
      <c r="B117" s="3"/>
      <c r="C117" s="4"/>
      <c r="D117" s="5" t="s">
        <v>0</v>
      </c>
      <c r="E117" s="14" t="s">
        <v>312</v>
      </c>
      <c r="F117" s="14" t="s">
        <v>313</v>
      </c>
      <c r="G117" s="4"/>
      <c r="H117" s="4"/>
      <c r="I117" s="15"/>
      <c r="J117" s="26">
        <f t="shared" si="85"/>
        <v>0</v>
      </c>
      <c r="K117" s="4"/>
      <c r="L117" s="17"/>
      <c r="M117" s="18"/>
      <c r="N117" s="19"/>
      <c r="O117" s="19"/>
      <c r="P117" s="20">
        <f t="shared" ref="P117:T117" si="98">P118</f>
        <v>0</v>
      </c>
      <c r="Q117" s="19"/>
      <c r="R117" s="20">
        <f t="shared" si="98"/>
        <v>0</v>
      </c>
      <c r="S117" s="19"/>
      <c r="T117" s="31">
        <f t="shared" si="98"/>
        <v>0</v>
      </c>
      <c r="AR117" s="33" t="s">
        <v>3</v>
      </c>
      <c r="AT117" s="34" t="s">
        <v>0</v>
      </c>
      <c r="AU117" s="34" t="s">
        <v>13</v>
      </c>
      <c r="AY117" s="33" t="s">
        <v>5</v>
      </c>
      <c r="BK117" s="37">
        <f t="shared" si="87"/>
        <v>0</v>
      </c>
    </row>
    <row r="118" spans="1:65" s="2" customFormat="1" ht="16.5" hidden="1" customHeight="1">
      <c r="A118" s="7"/>
      <c r="B118" s="8"/>
      <c r="C118" s="9" t="s">
        <v>314</v>
      </c>
      <c r="D118" s="9" t="s">
        <v>6</v>
      </c>
      <c r="E118" s="10" t="s">
        <v>315</v>
      </c>
      <c r="F118" s="11" t="s">
        <v>316</v>
      </c>
      <c r="G118" s="12" t="s">
        <v>310</v>
      </c>
      <c r="H118" s="13">
        <v>7.1</v>
      </c>
      <c r="I118" s="21"/>
      <c r="J118" s="22">
        <f t="shared" si="88"/>
        <v>0</v>
      </c>
      <c r="K118" s="11" t="s">
        <v>10</v>
      </c>
      <c r="L118" s="27"/>
      <c r="M118" s="28" t="s">
        <v>81</v>
      </c>
      <c r="N118" s="29" t="s">
        <v>82</v>
      </c>
      <c r="O118" s="30"/>
      <c r="P118" s="25">
        <f t="shared" si="89"/>
        <v>0</v>
      </c>
      <c r="Q118" s="25">
        <v>0</v>
      </c>
      <c r="R118" s="25">
        <f t="shared" si="90"/>
        <v>0</v>
      </c>
      <c r="S118" s="25">
        <v>0</v>
      </c>
      <c r="T118" s="32">
        <f t="shared" si="91"/>
        <v>0</v>
      </c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R118" s="35" t="s">
        <v>12</v>
      </c>
      <c r="AT118" s="35" t="s">
        <v>6</v>
      </c>
      <c r="AU118" s="35" t="s">
        <v>16</v>
      </c>
      <c r="AY118" s="36" t="s">
        <v>5</v>
      </c>
      <c r="BE118" s="38">
        <f t="shared" si="92"/>
        <v>0</v>
      </c>
      <c r="BF118" s="38">
        <f t="shared" si="93"/>
        <v>0</v>
      </c>
      <c r="BG118" s="38">
        <f t="shared" si="94"/>
        <v>0</v>
      </c>
      <c r="BH118" s="38">
        <f t="shared" si="95"/>
        <v>0</v>
      </c>
      <c r="BI118" s="38">
        <f t="shared" si="96"/>
        <v>0</v>
      </c>
      <c r="BJ118" s="36" t="s">
        <v>13</v>
      </c>
      <c r="BK118" s="38">
        <f t="shared" si="97"/>
        <v>0</v>
      </c>
      <c r="BL118" s="36" t="s">
        <v>12</v>
      </c>
      <c r="BM118" s="35" t="s">
        <v>317</v>
      </c>
    </row>
    <row r="119" spans="1:65" s="1" customFormat="1" ht="20.85" hidden="1" customHeight="1">
      <c r="B119" s="3"/>
      <c r="C119" s="4"/>
      <c r="D119" s="5" t="s">
        <v>0</v>
      </c>
      <c r="E119" s="14" t="s">
        <v>318</v>
      </c>
      <c r="F119" s="14" t="s">
        <v>319</v>
      </c>
      <c r="G119" s="4"/>
      <c r="H119" s="4"/>
      <c r="I119" s="15"/>
      <c r="J119" s="26">
        <f t="shared" si="85"/>
        <v>0</v>
      </c>
      <c r="K119" s="4"/>
      <c r="L119" s="17"/>
      <c r="M119" s="18"/>
      <c r="N119" s="19"/>
      <c r="O119" s="19"/>
      <c r="P119" s="20">
        <f t="shared" ref="P119:T119" si="99">P120</f>
        <v>0</v>
      </c>
      <c r="Q119" s="19"/>
      <c r="R119" s="20">
        <f t="shared" si="99"/>
        <v>0</v>
      </c>
      <c r="S119" s="19"/>
      <c r="T119" s="31">
        <f t="shared" si="99"/>
        <v>0</v>
      </c>
      <c r="AR119" s="33" t="s">
        <v>3</v>
      </c>
      <c r="AT119" s="34" t="s">
        <v>0</v>
      </c>
      <c r="AU119" s="34" t="s">
        <v>13</v>
      </c>
      <c r="AY119" s="33" t="s">
        <v>5</v>
      </c>
      <c r="BK119" s="37">
        <f t="shared" si="87"/>
        <v>0</v>
      </c>
    </row>
    <row r="120" spans="1:65" s="2" customFormat="1" ht="16.5" hidden="1" customHeight="1">
      <c r="A120" s="7"/>
      <c r="B120" s="8"/>
      <c r="C120" s="9" t="s">
        <v>153</v>
      </c>
      <c r="D120" s="9" t="s">
        <v>6</v>
      </c>
      <c r="E120" s="10" t="s">
        <v>320</v>
      </c>
      <c r="F120" s="11" t="s">
        <v>321</v>
      </c>
      <c r="G120" s="12" t="s">
        <v>322</v>
      </c>
      <c r="H120" s="13">
        <v>0.32</v>
      </c>
      <c r="I120" s="21"/>
      <c r="J120" s="22">
        <f t="shared" si="88"/>
        <v>0</v>
      </c>
      <c r="K120" s="11" t="s">
        <v>10</v>
      </c>
      <c r="L120" s="27"/>
      <c r="M120" s="28" t="s">
        <v>81</v>
      </c>
      <c r="N120" s="29" t="s">
        <v>82</v>
      </c>
      <c r="O120" s="30"/>
      <c r="P120" s="25">
        <f t="shared" si="89"/>
        <v>0</v>
      </c>
      <c r="Q120" s="25">
        <v>0</v>
      </c>
      <c r="R120" s="25">
        <f t="shared" si="90"/>
        <v>0</v>
      </c>
      <c r="S120" s="25">
        <v>0</v>
      </c>
      <c r="T120" s="32">
        <f t="shared" si="91"/>
        <v>0</v>
      </c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R120" s="35" t="s">
        <v>12</v>
      </c>
      <c r="AT120" s="35" t="s">
        <v>6</v>
      </c>
      <c r="AU120" s="35" t="s">
        <v>16</v>
      </c>
      <c r="AY120" s="36" t="s">
        <v>5</v>
      </c>
      <c r="BE120" s="38">
        <f t="shared" si="92"/>
        <v>0</v>
      </c>
      <c r="BF120" s="38">
        <f t="shared" si="93"/>
        <v>0</v>
      </c>
      <c r="BG120" s="38">
        <f t="shared" si="94"/>
        <v>0</v>
      </c>
      <c r="BH120" s="38">
        <f t="shared" si="95"/>
        <v>0</v>
      </c>
      <c r="BI120" s="38">
        <f t="shared" si="96"/>
        <v>0</v>
      </c>
      <c r="BJ120" s="36" t="s">
        <v>13</v>
      </c>
      <c r="BK120" s="38">
        <f t="shared" si="97"/>
        <v>0</v>
      </c>
      <c r="BL120" s="36" t="s">
        <v>12</v>
      </c>
      <c r="BM120" s="35" t="s">
        <v>323</v>
      </c>
    </row>
    <row r="121" spans="1:65" s="1" customFormat="1" ht="20.85" hidden="1" customHeight="1">
      <c r="B121" s="3"/>
      <c r="C121" s="4"/>
      <c r="D121" s="5" t="s">
        <v>0</v>
      </c>
      <c r="E121" s="14" t="s">
        <v>324</v>
      </c>
      <c r="F121" s="14" t="s">
        <v>325</v>
      </c>
      <c r="G121" s="4"/>
      <c r="H121" s="4"/>
      <c r="I121" s="15"/>
      <c r="J121" s="26">
        <f>BK121</f>
        <v>0</v>
      </c>
      <c r="K121" s="4"/>
      <c r="L121" s="17"/>
      <c r="M121" s="18"/>
      <c r="N121" s="19"/>
      <c r="O121" s="19"/>
      <c r="P121" s="20">
        <f t="shared" ref="P121:T121" si="100">P122</f>
        <v>0</v>
      </c>
      <c r="Q121" s="19"/>
      <c r="R121" s="20">
        <f t="shared" si="100"/>
        <v>0</v>
      </c>
      <c r="S121" s="19"/>
      <c r="T121" s="31">
        <f t="shared" si="100"/>
        <v>0</v>
      </c>
      <c r="AR121" s="33" t="s">
        <v>3</v>
      </c>
      <c r="AT121" s="34" t="s">
        <v>0</v>
      </c>
      <c r="AU121" s="34" t="s">
        <v>13</v>
      </c>
      <c r="AY121" s="33" t="s">
        <v>5</v>
      </c>
      <c r="BK121" s="37">
        <f t="shared" ref="BK121:BK126" si="101">BK122</f>
        <v>0</v>
      </c>
    </row>
    <row r="122" spans="1:65" s="2" customFormat="1" ht="21.75" hidden="1" customHeight="1">
      <c r="A122" s="7"/>
      <c r="B122" s="8"/>
      <c r="C122" s="9" t="s">
        <v>326</v>
      </c>
      <c r="D122" s="9" t="s">
        <v>6</v>
      </c>
      <c r="E122" s="10" t="s">
        <v>327</v>
      </c>
      <c r="F122" s="11" t="s">
        <v>328</v>
      </c>
      <c r="G122" s="12" t="s">
        <v>329</v>
      </c>
      <c r="H122" s="13">
        <v>32</v>
      </c>
      <c r="I122" s="21"/>
      <c r="J122" s="22">
        <f>ROUND(I122*H122,2)</f>
        <v>0</v>
      </c>
      <c r="K122" s="11" t="s">
        <v>10</v>
      </c>
      <c r="L122" s="27"/>
      <c r="M122" s="28" t="s">
        <v>81</v>
      </c>
      <c r="N122" s="29" t="s">
        <v>82</v>
      </c>
      <c r="O122" s="30"/>
      <c r="P122" s="25">
        <f>O122*H122</f>
        <v>0</v>
      </c>
      <c r="Q122" s="25">
        <v>0</v>
      </c>
      <c r="R122" s="25">
        <f>Q122*H122</f>
        <v>0</v>
      </c>
      <c r="S122" s="25">
        <v>0</v>
      </c>
      <c r="T122" s="32">
        <f>S122*H122</f>
        <v>0</v>
      </c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R122" s="35" t="s">
        <v>12</v>
      </c>
      <c r="AT122" s="35" t="s">
        <v>6</v>
      </c>
      <c r="AU122" s="35" t="s">
        <v>16</v>
      </c>
      <c r="AY122" s="36" t="s">
        <v>5</v>
      </c>
      <c r="BE122" s="38">
        <f>IF(N122="základní",J122,0)</f>
        <v>0</v>
      </c>
      <c r="BF122" s="38">
        <f>IF(N122="snížená",J122,0)</f>
        <v>0</v>
      </c>
      <c r="BG122" s="38">
        <f>IF(N122="zákl. přenesená",J122,0)</f>
        <v>0</v>
      </c>
      <c r="BH122" s="38">
        <f>IF(N122="sníž. přenesená",J122,0)</f>
        <v>0</v>
      </c>
      <c r="BI122" s="38">
        <f>IF(N122="nulová",J122,0)</f>
        <v>0</v>
      </c>
      <c r="BJ122" s="36" t="s">
        <v>13</v>
      </c>
      <c r="BK122" s="38">
        <f>ROUND(I122*H122,2)</f>
        <v>0</v>
      </c>
      <c r="BL122" s="36" t="s">
        <v>12</v>
      </c>
      <c r="BM122" s="35" t="s">
        <v>330</v>
      </c>
    </row>
    <row r="123" spans="1:65" s="1" customFormat="1" ht="20.85" hidden="1" customHeight="1">
      <c r="B123" s="3"/>
      <c r="C123" s="4"/>
      <c r="D123" s="5" t="s">
        <v>0</v>
      </c>
      <c r="E123" s="14" t="s">
        <v>331</v>
      </c>
      <c r="F123" s="14" t="s">
        <v>332</v>
      </c>
      <c r="G123" s="4"/>
      <c r="H123" s="4"/>
      <c r="I123" s="15"/>
      <c r="J123" s="26">
        <f>BK123</f>
        <v>0</v>
      </c>
      <c r="K123" s="4"/>
      <c r="L123" s="17"/>
      <c r="M123" s="18"/>
      <c r="N123" s="19"/>
      <c r="O123" s="19"/>
      <c r="P123" s="20">
        <f t="shared" ref="P123:T123" si="102">P124</f>
        <v>0</v>
      </c>
      <c r="Q123" s="19"/>
      <c r="R123" s="20">
        <f t="shared" si="102"/>
        <v>0</v>
      </c>
      <c r="S123" s="19"/>
      <c r="T123" s="31">
        <f t="shared" si="102"/>
        <v>0</v>
      </c>
      <c r="AR123" s="33" t="s">
        <v>3</v>
      </c>
      <c r="AT123" s="34" t="s">
        <v>0</v>
      </c>
      <c r="AU123" s="34" t="s">
        <v>13</v>
      </c>
      <c r="AY123" s="33" t="s">
        <v>5</v>
      </c>
      <c r="BK123" s="37">
        <f t="shared" si="101"/>
        <v>0</v>
      </c>
    </row>
    <row r="124" spans="1:65" s="2" customFormat="1" ht="16.5" hidden="1" customHeight="1">
      <c r="A124" s="7"/>
      <c r="B124" s="8"/>
      <c r="C124" s="9" t="s">
        <v>175</v>
      </c>
      <c r="D124" s="9" t="s">
        <v>6</v>
      </c>
      <c r="E124" s="10" t="s">
        <v>333</v>
      </c>
      <c r="F124" s="11" t="s">
        <v>334</v>
      </c>
      <c r="G124" s="12" t="s">
        <v>335</v>
      </c>
      <c r="H124" s="13">
        <v>1</v>
      </c>
      <c r="I124" s="21"/>
      <c r="J124" s="22">
        <f>ROUND(I124*H124,2)</f>
        <v>0</v>
      </c>
      <c r="K124" s="11" t="s">
        <v>10</v>
      </c>
      <c r="L124" s="27"/>
      <c r="M124" s="28" t="s">
        <v>81</v>
      </c>
      <c r="N124" s="29" t="s">
        <v>82</v>
      </c>
      <c r="O124" s="30"/>
      <c r="P124" s="25">
        <f>O124*H124</f>
        <v>0</v>
      </c>
      <c r="Q124" s="25">
        <v>0</v>
      </c>
      <c r="R124" s="25">
        <f>Q124*H124</f>
        <v>0</v>
      </c>
      <c r="S124" s="25">
        <v>0</v>
      </c>
      <c r="T124" s="32">
        <f>S124*H124</f>
        <v>0</v>
      </c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R124" s="35" t="s">
        <v>12</v>
      </c>
      <c r="AT124" s="35" t="s">
        <v>6</v>
      </c>
      <c r="AU124" s="35" t="s">
        <v>16</v>
      </c>
      <c r="AY124" s="36" t="s">
        <v>5</v>
      </c>
      <c r="BE124" s="38">
        <f>IF(N124="základní",J124,0)</f>
        <v>0</v>
      </c>
      <c r="BF124" s="38">
        <f>IF(N124="snížená",J124,0)</f>
        <v>0</v>
      </c>
      <c r="BG124" s="38">
        <f>IF(N124="zákl. přenesená",J124,0)</f>
        <v>0</v>
      </c>
      <c r="BH124" s="38">
        <f>IF(N124="sníž. přenesená",J124,0)</f>
        <v>0</v>
      </c>
      <c r="BI124" s="38">
        <f>IF(N124="nulová",J124,0)</f>
        <v>0</v>
      </c>
      <c r="BJ124" s="36" t="s">
        <v>13</v>
      </c>
      <c r="BK124" s="38">
        <f>ROUND(I124*H124,2)</f>
        <v>0</v>
      </c>
      <c r="BL124" s="36" t="s">
        <v>12</v>
      </c>
      <c r="BM124" s="35" t="s">
        <v>336</v>
      </c>
    </row>
    <row r="125" spans="1:65" s="1" customFormat="1" ht="22.8" hidden="1" customHeight="1">
      <c r="B125" s="3"/>
      <c r="C125" s="4"/>
      <c r="D125" s="5" t="s">
        <v>0</v>
      </c>
      <c r="E125" s="14" t="s">
        <v>337</v>
      </c>
      <c r="F125" s="14" t="s">
        <v>338</v>
      </c>
      <c r="G125" s="4"/>
      <c r="H125" s="4"/>
      <c r="I125" s="15"/>
      <c r="J125" s="26">
        <f>BK125</f>
        <v>0</v>
      </c>
      <c r="K125" s="4"/>
      <c r="L125" s="17"/>
      <c r="M125" s="18"/>
      <c r="N125" s="19"/>
      <c r="O125" s="19"/>
      <c r="P125" s="20">
        <f t="shared" ref="P125:T125" si="103">P126+P128+P130+P132+P134+P136+P139</f>
        <v>0</v>
      </c>
      <c r="Q125" s="19"/>
      <c r="R125" s="20">
        <f t="shared" si="103"/>
        <v>0</v>
      </c>
      <c r="S125" s="19"/>
      <c r="T125" s="31">
        <f t="shared" si="103"/>
        <v>0</v>
      </c>
      <c r="AR125" s="33" t="s">
        <v>3</v>
      </c>
      <c r="AT125" s="34" t="s">
        <v>0</v>
      </c>
      <c r="AU125" s="34" t="s">
        <v>3</v>
      </c>
      <c r="AY125" s="33" t="s">
        <v>5</v>
      </c>
      <c r="BK125" s="37">
        <f>BK126+BK128+BK130+BK132+BK134+BK136+BK139</f>
        <v>0</v>
      </c>
    </row>
    <row r="126" spans="1:65" s="1" customFormat="1" ht="20.85" hidden="1" customHeight="1">
      <c r="B126" s="3"/>
      <c r="L126" s="17"/>
      <c r="M126" s="18"/>
      <c r="N126" s="19"/>
      <c r="O126" s="19"/>
      <c r="P126" s="20">
        <f t="shared" ref="P126:T126" si="104">P127</f>
        <v>0</v>
      </c>
      <c r="Q126" s="19"/>
      <c r="R126" s="20">
        <f t="shared" si="104"/>
        <v>0</v>
      </c>
      <c r="S126" s="19"/>
      <c r="T126" s="31">
        <f t="shared" si="104"/>
        <v>0</v>
      </c>
      <c r="AR126" s="33" t="s">
        <v>3</v>
      </c>
      <c r="AT126" s="34" t="s">
        <v>0</v>
      </c>
      <c r="AU126" s="34" t="s">
        <v>13</v>
      </c>
      <c r="AY126" s="33" t="s">
        <v>5</v>
      </c>
      <c r="BK126" s="37">
        <f t="shared" si="101"/>
        <v>0</v>
      </c>
    </row>
    <row r="127" spans="1:65" s="2" customFormat="1" ht="16.5" hidden="1" customHeight="1">
      <c r="A127" s="7"/>
      <c r="B127" s="8"/>
      <c r="L127" s="27"/>
      <c r="M127" s="28" t="s">
        <v>81</v>
      </c>
      <c r="N127" s="29" t="s">
        <v>82</v>
      </c>
      <c r="O127" s="30"/>
      <c r="P127" s="25">
        <f>O127*H17</f>
        <v>0</v>
      </c>
      <c r="Q127" s="25">
        <v>0</v>
      </c>
      <c r="R127" s="25">
        <f>Q127*H17</f>
        <v>0</v>
      </c>
      <c r="S127" s="25">
        <v>0</v>
      </c>
      <c r="T127" s="32">
        <f>S127*H17</f>
        <v>0</v>
      </c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R127" s="35" t="s">
        <v>12</v>
      </c>
      <c r="AT127" s="35" t="s">
        <v>6</v>
      </c>
      <c r="AU127" s="35" t="s">
        <v>16</v>
      </c>
      <c r="AY127" s="36" t="s">
        <v>5</v>
      </c>
      <c r="BE127" s="38">
        <f>IF(N127="základní",J17,0)</f>
        <v>0</v>
      </c>
      <c r="BF127" s="38">
        <f>IF(N127="snížená",J17,0)</f>
        <v>0</v>
      </c>
      <c r="BG127" s="38">
        <f>IF(N127="zákl. přenesená",J17,0)</f>
        <v>0</v>
      </c>
      <c r="BH127" s="38">
        <f>IF(N127="sníž. přenesená",J17,0)</f>
        <v>0</v>
      </c>
      <c r="BI127" s="38">
        <f>IF(N127="nulová",J17,0)</f>
        <v>0</v>
      </c>
      <c r="BJ127" s="36" t="s">
        <v>13</v>
      </c>
      <c r="BK127" s="38">
        <f>ROUND(I17*H17,2)</f>
        <v>0</v>
      </c>
      <c r="BL127" s="36" t="s">
        <v>12</v>
      </c>
      <c r="BM127" s="35" t="s">
        <v>339</v>
      </c>
    </row>
    <row r="128" spans="1:65" s="1" customFormat="1" ht="20.85" hidden="1" customHeight="1">
      <c r="B128" s="3"/>
      <c r="L128" s="17"/>
      <c r="M128" s="18"/>
      <c r="N128" s="19"/>
      <c r="O128" s="19"/>
      <c r="P128" s="20">
        <f t="shared" ref="P128:T128" si="105">P129</f>
        <v>0</v>
      </c>
      <c r="Q128" s="19"/>
      <c r="R128" s="20">
        <f t="shared" si="105"/>
        <v>0</v>
      </c>
      <c r="S128" s="19"/>
      <c r="T128" s="31">
        <f t="shared" si="105"/>
        <v>0</v>
      </c>
      <c r="AR128" s="33" t="s">
        <v>3</v>
      </c>
      <c r="AT128" s="34" t="s">
        <v>0</v>
      </c>
      <c r="AU128" s="34" t="s">
        <v>13</v>
      </c>
      <c r="AY128" s="33" t="s">
        <v>5</v>
      </c>
      <c r="BK128" s="37">
        <f t="shared" ref="BK128:BK132" si="106">BK129</f>
        <v>0</v>
      </c>
    </row>
    <row r="129" spans="1:65" s="2" customFormat="1" ht="16.5" hidden="1" customHeight="1">
      <c r="A129" s="7"/>
      <c r="B129" s="8"/>
      <c r="L129" s="27"/>
      <c r="M129" s="28" t="s">
        <v>81</v>
      </c>
      <c r="N129" s="29" t="s">
        <v>82</v>
      </c>
      <c r="O129" s="30"/>
      <c r="P129" s="25">
        <f>O129*H93</f>
        <v>0</v>
      </c>
      <c r="Q129" s="25">
        <v>0</v>
      </c>
      <c r="R129" s="25">
        <f>Q129*H93</f>
        <v>0</v>
      </c>
      <c r="S129" s="25">
        <v>0</v>
      </c>
      <c r="T129" s="32">
        <f>S129*H93</f>
        <v>0</v>
      </c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R129" s="35" t="s">
        <v>12</v>
      </c>
      <c r="AT129" s="35" t="s">
        <v>6</v>
      </c>
      <c r="AU129" s="35" t="s">
        <v>16</v>
      </c>
      <c r="AY129" s="36" t="s">
        <v>5</v>
      </c>
      <c r="BE129" s="38">
        <f>IF(N129="základní",J93,0)</f>
        <v>0</v>
      </c>
      <c r="BF129" s="38">
        <f>IF(N129="snížená",J93,0)</f>
        <v>0</v>
      </c>
      <c r="BG129" s="38">
        <f>IF(N129="zákl. přenesená",J93,0)</f>
        <v>0</v>
      </c>
      <c r="BH129" s="38">
        <f>IF(N129="sníž. přenesená",J93,0)</f>
        <v>0</v>
      </c>
      <c r="BI129" s="38">
        <f>IF(N129="nulová",J93,0)</f>
        <v>0</v>
      </c>
      <c r="BJ129" s="36" t="s">
        <v>13</v>
      </c>
      <c r="BK129" s="38">
        <f>ROUND(I93*H93,2)</f>
        <v>0</v>
      </c>
      <c r="BL129" s="36" t="s">
        <v>12</v>
      </c>
      <c r="BM129" s="35" t="s">
        <v>340</v>
      </c>
    </row>
    <row r="130" spans="1:65" s="1" customFormat="1" ht="20.85" hidden="1" customHeight="1">
      <c r="B130" s="3"/>
      <c r="L130" s="17"/>
      <c r="M130" s="18"/>
      <c r="N130" s="19"/>
      <c r="O130" s="19"/>
      <c r="P130" s="20">
        <f t="shared" ref="P130:T130" si="107">P131</f>
        <v>0</v>
      </c>
      <c r="Q130" s="19"/>
      <c r="R130" s="20">
        <f t="shared" si="107"/>
        <v>0</v>
      </c>
      <c r="S130" s="19"/>
      <c r="T130" s="31">
        <f t="shared" si="107"/>
        <v>0</v>
      </c>
      <c r="AR130" s="33" t="s">
        <v>3</v>
      </c>
      <c r="AT130" s="34" t="s">
        <v>0</v>
      </c>
      <c r="AU130" s="34" t="s">
        <v>13</v>
      </c>
      <c r="AY130" s="33" t="s">
        <v>5</v>
      </c>
      <c r="BK130" s="37">
        <f t="shared" si="106"/>
        <v>0</v>
      </c>
    </row>
    <row r="131" spans="1:65" s="2" customFormat="1" ht="16.5" hidden="1" customHeight="1">
      <c r="A131" s="7"/>
      <c r="B131" s="8"/>
      <c r="L131" s="27"/>
      <c r="M131" s="28" t="s">
        <v>81</v>
      </c>
      <c r="N131" s="29" t="s">
        <v>82</v>
      </c>
      <c r="O131" s="30"/>
      <c r="P131" s="25">
        <f>O131*H34</f>
        <v>0</v>
      </c>
      <c r="Q131" s="25">
        <v>0</v>
      </c>
      <c r="R131" s="25">
        <f>Q131*H34</f>
        <v>0</v>
      </c>
      <c r="S131" s="25">
        <v>0</v>
      </c>
      <c r="T131" s="32">
        <f>S131*H34</f>
        <v>0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R131" s="35" t="s">
        <v>12</v>
      </c>
      <c r="AT131" s="35" t="s">
        <v>6</v>
      </c>
      <c r="AU131" s="35" t="s">
        <v>16</v>
      </c>
      <c r="AY131" s="36" t="s">
        <v>5</v>
      </c>
      <c r="BE131" s="38">
        <f>IF(N131="základní",J34,0)</f>
        <v>0</v>
      </c>
      <c r="BF131" s="38">
        <f>IF(N131="snížená",J34,0)</f>
        <v>0</v>
      </c>
      <c r="BG131" s="38">
        <f>IF(N131="zákl. přenesená",J34,0)</f>
        <v>0</v>
      </c>
      <c r="BH131" s="38">
        <f>IF(N131="sníž. přenesená",J34,0)</f>
        <v>0</v>
      </c>
      <c r="BI131" s="38">
        <f>IF(N131="nulová",J34,0)</f>
        <v>0</v>
      </c>
      <c r="BJ131" s="36" t="s">
        <v>13</v>
      </c>
      <c r="BK131" s="38">
        <f>ROUND(I34*H34,2)</f>
        <v>0</v>
      </c>
      <c r="BL131" s="36" t="s">
        <v>12</v>
      </c>
      <c r="BM131" s="35" t="s">
        <v>341</v>
      </c>
    </row>
    <row r="132" spans="1:65" s="1" customFormat="1" ht="20.85" hidden="1" customHeight="1">
      <c r="B132" s="3"/>
      <c r="L132" s="17"/>
      <c r="M132" s="18"/>
      <c r="N132" s="19"/>
      <c r="O132" s="19"/>
      <c r="P132" s="20">
        <f t="shared" ref="P132:T132" si="108">P133</f>
        <v>0</v>
      </c>
      <c r="Q132" s="19"/>
      <c r="R132" s="20">
        <f t="shared" si="108"/>
        <v>0</v>
      </c>
      <c r="S132" s="19"/>
      <c r="T132" s="31">
        <f t="shared" si="108"/>
        <v>0</v>
      </c>
      <c r="AR132" s="33" t="s">
        <v>3</v>
      </c>
      <c r="AT132" s="34" t="s">
        <v>0</v>
      </c>
      <c r="AU132" s="34" t="s">
        <v>13</v>
      </c>
      <c r="AY132" s="33" t="s">
        <v>5</v>
      </c>
      <c r="BK132" s="37">
        <f t="shared" si="106"/>
        <v>0</v>
      </c>
    </row>
    <row r="133" spans="1:65" s="2" customFormat="1" ht="16.5" hidden="1" customHeight="1">
      <c r="A133" s="7"/>
      <c r="B133" s="8"/>
      <c r="L133" s="27"/>
      <c r="M133" s="28" t="s">
        <v>81</v>
      </c>
      <c r="N133" s="29" t="s">
        <v>82</v>
      </c>
      <c r="O133" s="30"/>
      <c r="P133" s="25">
        <f>O133*H24</f>
        <v>0</v>
      </c>
      <c r="Q133" s="25">
        <v>0</v>
      </c>
      <c r="R133" s="25">
        <f>Q133*H24</f>
        <v>0</v>
      </c>
      <c r="S133" s="25">
        <v>0</v>
      </c>
      <c r="T133" s="32">
        <f>S133*H24</f>
        <v>0</v>
      </c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R133" s="35" t="s">
        <v>12</v>
      </c>
      <c r="AT133" s="35" t="s">
        <v>6</v>
      </c>
      <c r="AU133" s="35" t="s">
        <v>16</v>
      </c>
      <c r="AY133" s="36" t="s">
        <v>5</v>
      </c>
      <c r="BE133" s="38">
        <f>IF(N133="základní",J24,0)</f>
        <v>0</v>
      </c>
      <c r="BF133" s="38">
        <f>IF(N133="snížená",J24,0)</f>
        <v>0</v>
      </c>
      <c r="BG133" s="38">
        <f>IF(N133="zákl. přenesená",J24,0)</f>
        <v>0</v>
      </c>
      <c r="BH133" s="38">
        <f>IF(N133="sníž. přenesená",J24,0)</f>
        <v>0</v>
      </c>
      <c r="BI133" s="38">
        <f>IF(N133="nulová",J24,0)</f>
        <v>0</v>
      </c>
      <c r="BJ133" s="36" t="s">
        <v>13</v>
      </c>
      <c r="BK133" s="38">
        <f>ROUND(I24*H24,2)</f>
        <v>0</v>
      </c>
      <c r="BL133" s="36" t="s">
        <v>12</v>
      </c>
      <c r="BM133" s="35" t="s">
        <v>342</v>
      </c>
    </row>
    <row r="134" spans="1:65" s="1" customFormat="1" ht="20.85" hidden="1" customHeight="1">
      <c r="B134" s="3"/>
      <c r="L134" s="17"/>
      <c r="M134" s="18"/>
      <c r="N134" s="19"/>
      <c r="O134" s="19"/>
      <c r="P134" s="20">
        <f t="shared" ref="P134:T134" si="109">P135</f>
        <v>0</v>
      </c>
      <c r="Q134" s="19"/>
      <c r="R134" s="20">
        <f t="shared" si="109"/>
        <v>0</v>
      </c>
      <c r="S134" s="19"/>
      <c r="T134" s="31">
        <f t="shared" si="109"/>
        <v>0</v>
      </c>
      <c r="AR134" s="33" t="s">
        <v>3</v>
      </c>
      <c r="AT134" s="34" t="s">
        <v>0</v>
      </c>
      <c r="AU134" s="34" t="s">
        <v>13</v>
      </c>
      <c r="AY134" s="33" t="s">
        <v>5</v>
      </c>
      <c r="BK134" s="37">
        <f>BK135</f>
        <v>0</v>
      </c>
    </row>
    <row r="135" spans="1:65" s="2" customFormat="1" ht="16.5" hidden="1" customHeight="1">
      <c r="A135" s="7"/>
      <c r="B135" s="8"/>
      <c r="L135" s="27"/>
      <c r="M135" s="28" t="s">
        <v>81</v>
      </c>
      <c r="N135" s="29" t="s">
        <v>82</v>
      </c>
      <c r="O135" s="30"/>
      <c r="P135" s="25">
        <f>O135*H75</f>
        <v>0</v>
      </c>
      <c r="Q135" s="25">
        <v>0</v>
      </c>
      <c r="R135" s="25">
        <f>Q135*H75</f>
        <v>0</v>
      </c>
      <c r="S135" s="25">
        <v>0</v>
      </c>
      <c r="T135" s="32">
        <f>S135*H75</f>
        <v>0</v>
      </c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R135" s="35" t="s">
        <v>12</v>
      </c>
      <c r="AT135" s="35" t="s">
        <v>6</v>
      </c>
      <c r="AU135" s="35" t="s">
        <v>16</v>
      </c>
      <c r="AY135" s="36" t="s">
        <v>5</v>
      </c>
      <c r="BE135" s="38">
        <f>IF(N135="základní",J75,0)</f>
        <v>0</v>
      </c>
      <c r="BF135" s="38">
        <f>IF(N135="snížená",J75,0)</f>
        <v>0</v>
      </c>
      <c r="BG135" s="38">
        <f>IF(N135="zákl. přenesená",J75,0)</f>
        <v>0</v>
      </c>
      <c r="BH135" s="38">
        <f>IF(N135="sníž. přenesená",J75,0)</f>
        <v>0</v>
      </c>
      <c r="BI135" s="38">
        <f>IF(N135="nulová",J75,0)</f>
        <v>0</v>
      </c>
      <c r="BJ135" s="36" t="s">
        <v>13</v>
      </c>
      <c r="BK135" s="38">
        <f>ROUND(I75*H75,2)</f>
        <v>0</v>
      </c>
      <c r="BL135" s="36" t="s">
        <v>12</v>
      </c>
      <c r="BM135" s="35" t="s">
        <v>343</v>
      </c>
    </row>
    <row r="136" spans="1:65" s="1" customFormat="1" ht="20.85" hidden="1" customHeight="1">
      <c r="B136" s="3"/>
      <c r="L136" s="17"/>
      <c r="M136" s="18"/>
      <c r="N136" s="19"/>
      <c r="O136" s="19"/>
      <c r="P136" s="20">
        <f t="shared" ref="P136:T136" si="110">SUM(P137:P138)</f>
        <v>0</v>
      </c>
      <c r="Q136" s="19"/>
      <c r="R136" s="20">
        <f t="shared" si="110"/>
        <v>0</v>
      </c>
      <c r="S136" s="19"/>
      <c r="T136" s="31">
        <f t="shared" si="110"/>
        <v>0</v>
      </c>
      <c r="AR136" s="33" t="s">
        <v>3</v>
      </c>
      <c r="AT136" s="34" t="s">
        <v>0</v>
      </c>
      <c r="AU136" s="34" t="s">
        <v>13</v>
      </c>
      <c r="AY136" s="33" t="s">
        <v>5</v>
      </c>
      <c r="BK136" s="37">
        <f>SUM(BK137:BK138)</f>
        <v>0</v>
      </c>
    </row>
    <row r="137" spans="1:65" s="2" customFormat="1" ht="16.5" hidden="1" customHeight="1">
      <c r="A137" s="7"/>
      <c r="B137" s="8"/>
      <c r="L137" s="27"/>
      <c r="M137" s="28" t="s">
        <v>81</v>
      </c>
      <c r="N137" s="29" t="s">
        <v>82</v>
      </c>
      <c r="O137" s="30"/>
      <c r="P137" s="25">
        <f>O137*H53</f>
        <v>0</v>
      </c>
      <c r="Q137" s="25">
        <v>0</v>
      </c>
      <c r="R137" s="25">
        <f>Q137*H53</f>
        <v>0</v>
      </c>
      <c r="S137" s="25">
        <v>0</v>
      </c>
      <c r="T137" s="32">
        <f>S137*H53</f>
        <v>0</v>
      </c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R137" s="35" t="s">
        <v>12</v>
      </c>
      <c r="AT137" s="35" t="s">
        <v>6</v>
      </c>
      <c r="AU137" s="35" t="s">
        <v>16</v>
      </c>
      <c r="AY137" s="36" t="s">
        <v>5</v>
      </c>
      <c r="BE137" s="38">
        <f>IF(N137="základní",J53,0)</f>
        <v>0</v>
      </c>
      <c r="BF137" s="38">
        <f>IF(N137="snížená",J53,0)</f>
        <v>0</v>
      </c>
      <c r="BG137" s="38">
        <f>IF(N137="zákl. přenesená",J53,0)</f>
        <v>0</v>
      </c>
      <c r="BH137" s="38">
        <f>IF(N137="sníž. přenesená",J53,0)</f>
        <v>0</v>
      </c>
      <c r="BI137" s="38">
        <f>IF(N137="nulová",J53,0)</f>
        <v>0</v>
      </c>
      <c r="BJ137" s="36" t="s">
        <v>13</v>
      </c>
      <c r="BK137" s="38">
        <f>ROUND(I53*H53,2)</f>
        <v>0</v>
      </c>
      <c r="BL137" s="36" t="s">
        <v>12</v>
      </c>
      <c r="BM137" s="35" t="s">
        <v>344</v>
      </c>
    </row>
    <row r="138" spans="1:65" s="2" customFormat="1" ht="16.5" hidden="1" customHeight="1">
      <c r="A138" s="7"/>
      <c r="B138" s="8"/>
      <c r="L138" s="27"/>
      <c r="M138" s="28" t="s">
        <v>81</v>
      </c>
      <c r="N138" s="29" t="s">
        <v>82</v>
      </c>
      <c r="O138" s="30"/>
      <c r="P138" s="25">
        <f>O138*H54</f>
        <v>0</v>
      </c>
      <c r="Q138" s="25">
        <v>0</v>
      </c>
      <c r="R138" s="25">
        <f>Q138*H54</f>
        <v>0</v>
      </c>
      <c r="S138" s="25">
        <v>0</v>
      </c>
      <c r="T138" s="32">
        <f>S138*H54</f>
        <v>0</v>
      </c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R138" s="35" t="s">
        <v>12</v>
      </c>
      <c r="AT138" s="35" t="s">
        <v>6</v>
      </c>
      <c r="AU138" s="35" t="s">
        <v>16</v>
      </c>
      <c r="AY138" s="36" t="s">
        <v>5</v>
      </c>
      <c r="BE138" s="38">
        <f>IF(N138="základní",J54,0)</f>
        <v>0</v>
      </c>
      <c r="BF138" s="38">
        <f>IF(N138="snížená",J54,0)</f>
        <v>0</v>
      </c>
      <c r="BG138" s="38">
        <f>IF(N138="zákl. přenesená",J54,0)</f>
        <v>0</v>
      </c>
      <c r="BH138" s="38">
        <f>IF(N138="sníž. přenesená",J54,0)</f>
        <v>0</v>
      </c>
      <c r="BI138" s="38">
        <f>IF(N138="nulová",J54,0)</f>
        <v>0</v>
      </c>
      <c r="BJ138" s="36" t="s">
        <v>13</v>
      </c>
      <c r="BK138" s="38">
        <f>ROUND(I54*H54,2)</f>
        <v>0</v>
      </c>
      <c r="BL138" s="36" t="s">
        <v>12</v>
      </c>
      <c r="BM138" s="35" t="s">
        <v>345</v>
      </c>
    </row>
    <row r="139" spans="1:65" s="1" customFormat="1" ht="20.85" hidden="1" customHeight="1">
      <c r="B139" s="3"/>
      <c r="L139" s="17"/>
      <c r="M139" s="18"/>
      <c r="N139" s="19"/>
      <c r="O139" s="19"/>
      <c r="P139" s="20">
        <f t="shared" ref="P139:T139" si="111">P140</f>
        <v>0</v>
      </c>
      <c r="Q139" s="19"/>
      <c r="R139" s="20">
        <f t="shared" si="111"/>
        <v>0</v>
      </c>
      <c r="S139" s="19"/>
      <c r="T139" s="31">
        <f t="shared" si="111"/>
        <v>0</v>
      </c>
      <c r="AR139" s="33" t="s">
        <v>3</v>
      </c>
      <c r="AT139" s="34" t="s">
        <v>0</v>
      </c>
      <c r="AU139" s="34" t="s">
        <v>13</v>
      </c>
      <c r="AY139" s="33" t="s">
        <v>5</v>
      </c>
      <c r="BK139" s="37">
        <f>BK140</f>
        <v>0</v>
      </c>
    </row>
    <row r="140" spans="1:65" s="2" customFormat="1" ht="16.5" hidden="1" customHeight="1">
      <c r="A140" s="7"/>
      <c r="B140" s="8"/>
      <c r="L140" s="27"/>
      <c r="M140" s="28" t="s">
        <v>81</v>
      </c>
      <c r="N140" s="29" t="s">
        <v>82</v>
      </c>
      <c r="O140" s="30"/>
      <c r="P140" s="25">
        <f>O140*H104</f>
        <v>0</v>
      </c>
      <c r="Q140" s="25">
        <v>0</v>
      </c>
      <c r="R140" s="25">
        <f>Q140*H104</f>
        <v>0</v>
      </c>
      <c r="S140" s="25">
        <v>0</v>
      </c>
      <c r="T140" s="32">
        <f>S140*H104</f>
        <v>0</v>
      </c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R140" s="35" t="s">
        <v>12</v>
      </c>
      <c r="AT140" s="35" t="s">
        <v>6</v>
      </c>
      <c r="AU140" s="35" t="s">
        <v>16</v>
      </c>
      <c r="AY140" s="36" t="s">
        <v>5</v>
      </c>
      <c r="BE140" s="38">
        <f>IF(N140="základní",J104,0)</f>
        <v>0</v>
      </c>
      <c r="BF140" s="38">
        <f>IF(N140="snížená",J104,0)</f>
        <v>0</v>
      </c>
      <c r="BG140" s="38">
        <f>IF(N140="zákl. přenesená",J104,0)</f>
        <v>0</v>
      </c>
      <c r="BH140" s="38">
        <f>IF(N140="sníž. přenesená",J104,0)</f>
        <v>0</v>
      </c>
      <c r="BI140" s="38">
        <f>IF(N140="nulová",J104,0)</f>
        <v>0</v>
      </c>
      <c r="BJ140" s="36" t="s">
        <v>13</v>
      </c>
      <c r="BK140" s="38">
        <f>ROUND(I104*H104,2)</f>
        <v>0</v>
      </c>
      <c r="BL140" s="36" t="s">
        <v>12</v>
      </c>
      <c r="BM140" s="35" t="s">
        <v>346</v>
      </c>
    </row>
    <row r="141" spans="1:65" s="1" customFormat="1" ht="25.95" hidden="1" customHeight="1">
      <c r="B141" s="3"/>
      <c r="C141" s="4"/>
      <c r="D141" s="5" t="s">
        <v>0</v>
      </c>
      <c r="E141" s="6" t="s">
        <v>347</v>
      </c>
      <c r="F141" s="6" t="s">
        <v>348</v>
      </c>
      <c r="G141" s="4"/>
      <c r="H141" s="4"/>
      <c r="I141" s="15"/>
      <c r="J141" s="16">
        <f>BK141</f>
        <v>0</v>
      </c>
      <c r="K141" s="4"/>
      <c r="L141" s="17"/>
      <c r="M141" s="18"/>
      <c r="N141" s="19"/>
      <c r="O141" s="19"/>
      <c r="P141" s="20">
        <f t="shared" ref="P141:T141" si="112">P142+P165</f>
        <v>0</v>
      </c>
      <c r="Q141" s="19"/>
      <c r="R141" s="20">
        <f t="shared" si="112"/>
        <v>0</v>
      </c>
      <c r="S141" s="19"/>
      <c r="T141" s="31">
        <f t="shared" si="112"/>
        <v>0</v>
      </c>
      <c r="AR141" s="33" t="s">
        <v>3</v>
      </c>
      <c r="AT141" s="34" t="s">
        <v>0</v>
      </c>
      <c r="AU141" s="34" t="s">
        <v>4</v>
      </c>
      <c r="AY141" s="33" t="s">
        <v>5</v>
      </c>
      <c r="BK141" s="37">
        <f>BK142+BK165</f>
        <v>0</v>
      </c>
    </row>
    <row r="142" spans="1:65" s="1" customFormat="1" ht="22.8" hidden="1" customHeight="1">
      <c r="B142" s="3"/>
      <c r="C142" s="4"/>
      <c r="D142" s="5" t="s">
        <v>0</v>
      </c>
      <c r="E142" s="14" t="s">
        <v>43</v>
      </c>
      <c r="F142" s="14" t="s">
        <v>44</v>
      </c>
      <c r="G142" s="4"/>
      <c r="H142" s="4"/>
      <c r="I142" s="15"/>
      <c r="J142" s="26">
        <f>BK142</f>
        <v>0</v>
      </c>
      <c r="K142" s="4"/>
      <c r="L142" s="17"/>
      <c r="M142" s="18"/>
      <c r="N142" s="19"/>
      <c r="O142" s="19"/>
      <c r="P142" s="20">
        <f t="shared" ref="P142:T142" si="113">P143+P145+P147+P149+P151+P153+P155+P157+P159+P161+P163</f>
        <v>0</v>
      </c>
      <c r="Q142" s="19"/>
      <c r="R142" s="20">
        <f t="shared" si="113"/>
        <v>0</v>
      </c>
      <c r="S142" s="19"/>
      <c r="T142" s="31">
        <f t="shared" si="113"/>
        <v>0</v>
      </c>
      <c r="AR142" s="33" t="s">
        <v>3</v>
      </c>
      <c r="AT142" s="34" t="s">
        <v>0</v>
      </c>
      <c r="AU142" s="34" t="s">
        <v>3</v>
      </c>
      <c r="AY142" s="33" t="s">
        <v>5</v>
      </c>
      <c r="BK142" s="37">
        <f>BK143+BK145+BK147+BK149+BK151+BK153+BK155+BK157+BK159+BK161+BK163</f>
        <v>0</v>
      </c>
    </row>
    <row r="143" spans="1:65" s="1" customFormat="1" ht="20.85" hidden="1" customHeight="1">
      <c r="B143" s="3"/>
      <c r="L143" s="17"/>
      <c r="M143" s="18"/>
      <c r="N143" s="19"/>
      <c r="O143" s="19"/>
      <c r="P143" s="20">
        <f t="shared" ref="P143:T143" si="114">P144</f>
        <v>0</v>
      </c>
      <c r="Q143" s="19"/>
      <c r="R143" s="20">
        <f t="shared" si="114"/>
        <v>0</v>
      </c>
      <c r="S143" s="19"/>
      <c r="T143" s="31">
        <f t="shared" si="114"/>
        <v>0</v>
      </c>
      <c r="AR143" s="33" t="s">
        <v>3</v>
      </c>
      <c r="AT143" s="34" t="s">
        <v>0</v>
      </c>
      <c r="AU143" s="34" t="s">
        <v>13</v>
      </c>
      <c r="AY143" s="33" t="s">
        <v>5</v>
      </c>
      <c r="BK143" s="37">
        <f t="shared" ref="BK143:BK147" si="115">BK144</f>
        <v>0</v>
      </c>
    </row>
    <row r="144" spans="1:65" s="2" customFormat="1" ht="16.5" hidden="1" customHeight="1">
      <c r="A144" s="7"/>
      <c r="B144" s="8"/>
      <c r="L144" s="27"/>
      <c r="M144" s="28" t="s">
        <v>81</v>
      </c>
      <c r="N144" s="29" t="s">
        <v>82</v>
      </c>
      <c r="O144" s="30"/>
      <c r="P144" s="25">
        <f>O144*H43</f>
        <v>0</v>
      </c>
      <c r="Q144" s="25">
        <v>0</v>
      </c>
      <c r="R144" s="25">
        <f>Q144*H43</f>
        <v>0</v>
      </c>
      <c r="S144" s="25">
        <v>0</v>
      </c>
      <c r="T144" s="32">
        <f>S144*H43</f>
        <v>0</v>
      </c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R144" s="35" t="s">
        <v>12</v>
      </c>
      <c r="AT144" s="35" t="s">
        <v>6</v>
      </c>
      <c r="AU144" s="35" t="s">
        <v>16</v>
      </c>
      <c r="AY144" s="36" t="s">
        <v>5</v>
      </c>
      <c r="BE144" s="38">
        <f>IF(N144="základní",J43,0)</f>
        <v>0</v>
      </c>
      <c r="BF144" s="38">
        <f>IF(N144="snížená",J43,0)</f>
        <v>0</v>
      </c>
      <c r="BG144" s="38">
        <f>IF(N144="zákl. přenesená",J43,0)</f>
        <v>0</v>
      </c>
      <c r="BH144" s="38">
        <f>IF(N144="sníž. přenesená",J43,0)</f>
        <v>0</v>
      </c>
      <c r="BI144" s="38">
        <f>IF(N144="nulová",J43,0)</f>
        <v>0</v>
      </c>
      <c r="BJ144" s="36" t="s">
        <v>13</v>
      </c>
      <c r="BK144" s="38">
        <f>ROUND(I43*H43,2)</f>
        <v>0</v>
      </c>
      <c r="BL144" s="36" t="s">
        <v>12</v>
      </c>
      <c r="BM144" s="35" t="s">
        <v>349</v>
      </c>
    </row>
    <row r="145" spans="1:65" s="1" customFormat="1" ht="20.85" hidden="1" customHeight="1">
      <c r="B145" s="3"/>
      <c r="L145" s="17"/>
      <c r="M145" s="18"/>
      <c r="N145" s="19"/>
      <c r="O145" s="19"/>
      <c r="P145" s="20">
        <f t="shared" ref="P145:T145" si="116">P146</f>
        <v>0</v>
      </c>
      <c r="Q145" s="19"/>
      <c r="R145" s="20">
        <f t="shared" si="116"/>
        <v>0</v>
      </c>
      <c r="S145" s="19"/>
      <c r="T145" s="31">
        <f t="shared" si="116"/>
        <v>0</v>
      </c>
      <c r="AR145" s="33" t="s">
        <v>3</v>
      </c>
      <c r="AT145" s="34" t="s">
        <v>0</v>
      </c>
      <c r="AU145" s="34" t="s">
        <v>13</v>
      </c>
      <c r="AY145" s="33" t="s">
        <v>5</v>
      </c>
      <c r="BK145" s="37">
        <f t="shared" si="115"/>
        <v>0</v>
      </c>
    </row>
    <row r="146" spans="1:65" s="2" customFormat="1" ht="16.5" hidden="1" customHeight="1">
      <c r="A146" s="7"/>
      <c r="B146" s="8"/>
      <c r="L146" s="27"/>
      <c r="M146" s="28" t="s">
        <v>81</v>
      </c>
      <c r="N146" s="29" t="s">
        <v>82</v>
      </c>
      <c r="O146" s="30"/>
      <c r="P146" s="25">
        <f>O146*H32</f>
        <v>0</v>
      </c>
      <c r="Q146" s="25">
        <v>0</v>
      </c>
      <c r="R146" s="25">
        <f>Q146*H32</f>
        <v>0</v>
      </c>
      <c r="S146" s="25">
        <v>0</v>
      </c>
      <c r="T146" s="32">
        <f>S146*H32</f>
        <v>0</v>
      </c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R146" s="35" t="s">
        <v>12</v>
      </c>
      <c r="AT146" s="35" t="s">
        <v>6</v>
      </c>
      <c r="AU146" s="35" t="s">
        <v>16</v>
      </c>
      <c r="AY146" s="36" t="s">
        <v>5</v>
      </c>
      <c r="BE146" s="38">
        <f>IF(N146="základní",J32,0)</f>
        <v>0</v>
      </c>
      <c r="BF146" s="38">
        <f>IF(N146="snížená",J32,0)</f>
        <v>0</v>
      </c>
      <c r="BG146" s="38">
        <f>IF(N146="zákl. přenesená",J32,0)</f>
        <v>0</v>
      </c>
      <c r="BH146" s="38">
        <f>IF(N146="sníž. přenesená",J32,0)</f>
        <v>0</v>
      </c>
      <c r="BI146" s="38">
        <f>IF(N146="nulová",J32,0)</f>
        <v>0</v>
      </c>
      <c r="BJ146" s="36" t="s">
        <v>13</v>
      </c>
      <c r="BK146" s="38">
        <f>ROUND(I32*H32,2)</f>
        <v>0</v>
      </c>
      <c r="BL146" s="36" t="s">
        <v>12</v>
      </c>
      <c r="BM146" s="35" t="s">
        <v>350</v>
      </c>
    </row>
    <row r="147" spans="1:65" s="1" customFormat="1" ht="20.85" hidden="1" customHeight="1">
      <c r="B147" s="3"/>
      <c r="L147" s="17"/>
      <c r="M147" s="18"/>
      <c r="N147" s="19"/>
      <c r="O147" s="19"/>
      <c r="P147" s="20">
        <f t="shared" ref="P147:T147" si="117">P148</f>
        <v>0</v>
      </c>
      <c r="Q147" s="19"/>
      <c r="R147" s="20">
        <f t="shared" si="117"/>
        <v>0</v>
      </c>
      <c r="S147" s="19"/>
      <c r="T147" s="31">
        <f t="shared" si="117"/>
        <v>0</v>
      </c>
      <c r="AR147" s="33" t="s">
        <v>3</v>
      </c>
      <c r="AT147" s="34" t="s">
        <v>0</v>
      </c>
      <c r="AU147" s="34" t="s">
        <v>13</v>
      </c>
      <c r="AY147" s="33" t="s">
        <v>5</v>
      </c>
      <c r="BK147" s="37">
        <f t="shared" si="115"/>
        <v>0</v>
      </c>
    </row>
    <row r="148" spans="1:65" s="2" customFormat="1" ht="16.5" hidden="1" customHeight="1">
      <c r="A148" s="7"/>
      <c r="B148" s="8"/>
      <c r="L148" s="27"/>
      <c r="M148" s="28" t="s">
        <v>81</v>
      </c>
      <c r="N148" s="29" t="s">
        <v>82</v>
      </c>
      <c r="O148" s="30"/>
      <c r="P148" s="25">
        <f>O148*H68</f>
        <v>0</v>
      </c>
      <c r="Q148" s="25">
        <v>0</v>
      </c>
      <c r="R148" s="25">
        <f>Q148*H68</f>
        <v>0</v>
      </c>
      <c r="S148" s="25">
        <v>0</v>
      </c>
      <c r="T148" s="32">
        <f>S148*H68</f>
        <v>0</v>
      </c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R148" s="35" t="s">
        <v>12</v>
      </c>
      <c r="AT148" s="35" t="s">
        <v>6</v>
      </c>
      <c r="AU148" s="35" t="s">
        <v>16</v>
      </c>
      <c r="AY148" s="36" t="s">
        <v>5</v>
      </c>
      <c r="BE148" s="38">
        <f>IF(N148="základní",J68,0)</f>
        <v>0</v>
      </c>
      <c r="BF148" s="38">
        <f>IF(N148="snížená",J68,0)</f>
        <v>0</v>
      </c>
      <c r="BG148" s="38">
        <f>IF(N148="zákl. přenesená",J68,0)</f>
        <v>0</v>
      </c>
      <c r="BH148" s="38">
        <f>IF(N148="sníž. přenesená",J68,0)</f>
        <v>0</v>
      </c>
      <c r="BI148" s="38">
        <f>IF(N148="nulová",J68,0)</f>
        <v>0</v>
      </c>
      <c r="BJ148" s="36" t="s">
        <v>13</v>
      </c>
      <c r="BK148" s="38">
        <f>ROUND(I68*H68,2)</f>
        <v>0</v>
      </c>
      <c r="BL148" s="36" t="s">
        <v>12</v>
      </c>
      <c r="BM148" s="35" t="s">
        <v>351</v>
      </c>
    </row>
    <row r="149" spans="1:65" s="1" customFormat="1" ht="20.85" hidden="1" customHeight="1">
      <c r="B149" s="3"/>
      <c r="L149" s="17"/>
      <c r="M149" s="18"/>
      <c r="N149" s="19"/>
      <c r="O149" s="19"/>
      <c r="P149" s="20">
        <f t="shared" ref="P149:T149" si="118">P150</f>
        <v>0</v>
      </c>
      <c r="Q149" s="19"/>
      <c r="R149" s="20">
        <f t="shared" si="118"/>
        <v>0</v>
      </c>
      <c r="S149" s="19"/>
      <c r="T149" s="31">
        <f t="shared" si="118"/>
        <v>0</v>
      </c>
      <c r="AR149" s="33" t="s">
        <v>3</v>
      </c>
      <c r="AT149" s="34" t="s">
        <v>0</v>
      </c>
      <c r="AU149" s="34" t="s">
        <v>13</v>
      </c>
      <c r="AY149" s="33" t="s">
        <v>5</v>
      </c>
      <c r="BK149" s="37">
        <f t="shared" ref="BK149:BK153" si="119">BK150</f>
        <v>0</v>
      </c>
    </row>
    <row r="150" spans="1:65" s="2" customFormat="1" ht="16.5" hidden="1" customHeight="1">
      <c r="A150" s="7"/>
      <c r="B150" s="8"/>
      <c r="L150" s="27"/>
      <c r="M150" s="28" t="s">
        <v>81</v>
      </c>
      <c r="N150" s="29" t="s">
        <v>82</v>
      </c>
      <c r="O150" s="30"/>
      <c r="P150" s="25">
        <f>O150*H63</f>
        <v>0</v>
      </c>
      <c r="Q150" s="25">
        <v>0</v>
      </c>
      <c r="R150" s="25">
        <f>Q150*H63</f>
        <v>0</v>
      </c>
      <c r="S150" s="25">
        <v>0</v>
      </c>
      <c r="T150" s="32">
        <f>S150*H63</f>
        <v>0</v>
      </c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R150" s="35" t="s">
        <v>12</v>
      </c>
      <c r="AT150" s="35" t="s">
        <v>6</v>
      </c>
      <c r="AU150" s="35" t="s">
        <v>16</v>
      </c>
      <c r="AY150" s="36" t="s">
        <v>5</v>
      </c>
      <c r="BE150" s="38">
        <f>IF(N150="základní",J63,0)</f>
        <v>0</v>
      </c>
      <c r="BF150" s="38">
        <f>IF(N150="snížená",J63,0)</f>
        <v>0</v>
      </c>
      <c r="BG150" s="38">
        <f>IF(N150="zákl. přenesená",J63,0)</f>
        <v>0</v>
      </c>
      <c r="BH150" s="38">
        <f>IF(N150="sníž. přenesená",J63,0)</f>
        <v>0</v>
      </c>
      <c r="BI150" s="38">
        <f>IF(N150="nulová",J63,0)</f>
        <v>0</v>
      </c>
      <c r="BJ150" s="36" t="s">
        <v>13</v>
      </c>
      <c r="BK150" s="38">
        <f>ROUND(I63*H63,2)</f>
        <v>0</v>
      </c>
      <c r="BL150" s="36" t="s">
        <v>12</v>
      </c>
      <c r="BM150" s="35" t="s">
        <v>352</v>
      </c>
    </row>
    <row r="151" spans="1:65" s="1" customFormat="1" ht="20.85" hidden="1" customHeight="1">
      <c r="B151" s="3"/>
      <c r="L151" s="17"/>
      <c r="M151" s="18"/>
      <c r="N151" s="19"/>
      <c r="O151" s="19"/>
      <c r="P151" s="20">
        <f t="shared" ref="P151:T151" si="120">P152</f>
        <v>0</v>
      </c>
      <c r="Q151" s="19"/>
      <c r="R151" s="20">
        <f t="shared" si="120"/>
        <v>0</v>
      </c>
      <c r="S151" s="19"/>
      <c r="T151" s="31">
        <f t="shared" si="120"/>
        <v>0</v>
      </c>
      <c r="AR151" s="33" t="s">
        <v>3</v>
      </c>
      <c r="AT151" s="34" t="s">
        <v>0</v>
      </c>
      <c r="AU151" s="34" t="s">
        <v>13</v>
      </c>
      <c r="AY151" s="33" t="s">
        <v>5</v>
      </c>
      <c r="BK151" s="37">
        <f t="shared" si="119"/>
        <v>0</v>
      </c>
    </row>
    <row r="152" spans="1:65" s="2" customFormat="1" ht="24.15" hidden="1" customHeight="1">
      <c r="A152" s="7"/>
      <c r="B152" s="8"/>
      <c r="L152" s="27"/>
      <c r="M152" s="28" t="s">
        <v>81</v>
      </c>
      <c r="N152" s="29" t="s">
        <v>82</v>
      </c>
      <c r="O152" s="30"/>
      <c r="P152" s="25">
        <f>O152*H70</f>
        <v>0</v>
      </c>
      <c r="Q152" s="25">
        <v>0</v>
      </c>
      <c r="R152" s="25">
        <f>Q152*H70</f>
        <v>0</v>
      </c>
      <c r="S152" s="25">
        <v>0</v>
      </c>
      <c r="T152" s="32">
        <f>S152*H70</f>
        <v>0</v>
      </c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R152" s="35" t="s">
        <v>12</v>
      </c>
      <c r="AT152" s="35" t="s">
        <v>6</v>
      </c>
      <c r="AU152" s="35" t="s">
        <v>16</v>
      </c>
      <c r="AY152" s="36" t="s">
        <v>5</v>
      </c>
      <c r="BE152" s="38">
        <f>IF(N152="základní",J70,0)</f>
        <v>0</v>
      </c>
      <c r="BF152" s="38">
        <f>IF(N152="snížená",J70,0)</f>
        <v>0</v>
      </c>
      <c r="BG152" s="38">
        <f>IF(N152="zákl. přenesená",J70,0)</f>
        <v>0</v>
      </c>
      <c r="BH152" s="38">
        <f>IF(N152="sníž. přenesená",J70,0)</f>
        <v>0</v>
      </c>
      <c r="BI152" s="38">
        <f>IF(N152="nulová",J70,0)</f>
        <v>0</v>
      </c>
      <c r="BJ152" s="36" t="s">
        <v>13</v>
      </c>
      <c r="BK152" s="38">
        <f>ROUND(I70*H70,2)</f>
        <v>0</v>
      </c>
      <c r="BL152" s="36" t="s">
        <v>12</v>
      </c>
      <c r="BM152" s="35" t="s">
        <v>353</v>
      </c>
    </row>
    <row r="153" spans="1:65" s="1" customFormat="1" ht="20.85" hidden="1" customHeight="1">
      <c r="B153" s="3"/>
      <c r="C153" s="4"/>
      <c r="D153" s="5" t="s">
        <v>0</v>
      </c>
      <c r="E153" s="14" t="s">
        <v>354</v>
      </c>
      <c r="F153" s="14" t="s">
        <v>355</v>
      </c>
      <c r="G153" s="4"/>
      <c r="H153" s="4"/>
      <c r="I153" s="15"/>
      <c r="J153" s="26">
        <f>BK153</f>
        <v>0</v>
      </c>
      <c r="K153" s="4"/>
      <c r="L153" s="17"/>
      <c r="M153" s="18"/>
      <c r="N153" s="19"/>
      <c r="O153" s="19"/>
      <c r="P153" s="20">
        <f t="shared" ref="P153:T153" si="121">P154</f>
        <v>0</v>
      </c>
      <c r="Q153" s="19"/>
      <c r="R153" s="20">
        <f t="shared" si="121"/>
        <v>0</v>
      </c>
      <c r="S153" s="19"/>
      <c r="T153" s="31">
        <f t="shared" si="121"/>
        <v>0</v>
      </c>
      <c r="AR153" s="33" t="s">
        <v>3</v>
      </c>
      <c r="AT153" s="34" t="s">
        <v>0</v>
      </c>
      <c r="AU153" s="34" t="s">
        <v>13</v>
      </c>
      <c r="AY153" s="33" t="s">
        <v>5</v>
      </c>
      <c r="BK153" s="37">
        <f t="shared" si="119"/>
        <v>0</v>
      </c>
    </row>
    <row r="154" spans="1:65" s="2" customFormat="1" ht="24.15" hidden="1" customHeight="1">
      <c r="A154" s="7"/>
      <c r="B154" s="8"/>
      <c r="C154" s="9" t="s">
        <v>226</v>
      </c>
      <c r="D154" s="9" t="s">
        <v>6</v>
      </c>
      <c r="E154" s="10" t="s">
        <v>356</v>
      </c>
      <c r="F154" s="11" t="s">
        <v>357</v>
      </c>
      <c r="G154" s="12" t="s">
        <v>50</v>
      </c>
      <c r="H154" s="13">
        <v>2</v>
      </c>
      <c r="I154" s="21"/>
      <c r="J154" s="22">
        <f>ROUND(I154*H154,2)</f>
        <v>0</v>
      </c>
      <c r="K154" s="11" t="s">
        <v>10</v>
      </c>
      <c r="L154" s="27"/>
      <c r="M154" s="28" t="s">
        <v>81</v>
      </c>
      <c r="N154" s="29" t="s">
        <v>82</v>
      </c>
      <c r="O154" s="30"/>
      <c r="P154" s="25">
        <f>O154*H154</f>
        <v>0</v>
      </c>
      <c r="Q154" s="25">
        <v>0</v>
      </c>
      <c r="R154" s="25">
        <f>Q154*H154</f>
        <v>0</v>
      </c>
      <c r="S154" s="25">
        <v>0</v>
      </c>
      <c r="T154" s="32">
        <f>S154*H154</f>
        <v>0</v>
      </c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R154" s="35" t="s">
        <v>12</v>
      </c>
      <c r="AT154" s="35" t="s">
        <v>6</v>
      </c>
      <c r="AU154" s="35" t="s">
        <v>16</v>
      </c>
      <c r="AY154" s="36" t="s">
        <v>5</v>
      </c>
      <c r="BE154" s="38">
        <f>IF(N154="základní",J154,0)</f>
        <v>0</v>
      </c>
      <c r="BF154" s="38">
        <f>IF(N154="snížená",J154,0)</f>
        <v>0</v>
      </c>
      <c r="BG154" s="38">
        <f>IF(N154="zákl. přenesená",J154,0)</f>
        <v>0</v>
      </c>
      <c r="BH154" s="38">
        <f>IF(N154="sníž. přenesená",J154,0)</f>
        <v>0</v>
      </c>
      <c r="BI154" s="38">
        <f>IF(N154="nulová",J154,0)</f>
        <v>0</v>
      </c>
      <c r="BJ154" s="36" t="s">
        <v>13</v>
      </c>
      <c r="BK154" s="38">
        <f>ROUND(I154*H154,2)</f>
        <v>0</v>
      </c>
      <c r="BL154" s="36" t="s">
        <v>12</v>
      </c>
      <c r="BM154" s="35" t="s">
        <v>358</v>
      </c>
    </row>
    <row r="155" spans="1:65" s="1" customFormat="1" ht="20.85" hidden="1" customHeight="1">
      <c r="B155" s="3"/>
      <c r="L155" s="17"/>
      <c r="M155" s="18"/>
      <c r="N155" s="19"/>
      <c r="O155" s="19"/>
      <c r="P155" s="20">
        <f t="shared" ref="P155:T155" si="122">P156</f>
        <v>0</v>
      </c>
      <c r="Q155" s="19"/>
      <c r="R155" s="20">
        <f t="shared" si="122"/>
        <v>0</v>
      </c>
      <c r="S155" s="19"/>
      <c r="T155" s="31">
        <f t="shared" si="122"/>
        <v>0</v>
      </c>
      <c r="AR155" s="33" t="s">
        <v>3</v>
      </c>
      <c r="AT155" s="34" t="s">
        <v>0</v>
      </c>
      <c r="AU155" s="34" t="s">
        <v>13</v>
      </c>
      <c r="AY155" s="33" t="s">
        <v>5</v>
      </c>
      <c r="BK155" s="37">
        <f t="shared" ref="BK155:BK159" si="123">BK156</f>
        <v>0</v>
      </c>
    </row>
    <row r="156" spans="1:65" s="2" customFormat="1" ht="37.799999999999997" hidden="1" customHeight="1">
      <c r="A156" s="7"/>
      <c r="B156" s="8"/>
      <c r="L156" s="27"/>
      <c r="M156" s="28" t="s">
        <v>81</v>
      </c>
      <c r="N156" s="29" t="s">
        <v>82</v>
      </c>
      <c r="O156" s="30"/>
      <c r="P156" s="25">
        <f>O156*H51</f>
        <v>0</v>
      </c>
      <c r="Q156" s="25">
        <v>0</v>
      </c>
      <c r="R156" s="25">
        <f>Q156*H51</f>
        <v>0</v>
      </c>
      <c r="S156" s="25">
        <v>0</v>
      </c>
      <c r="T156" s="32">
        <f>S156*H51</f>
        <v>0</v>
      </c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R156" s="35" t="s">
        <v>12</v>
      </c>
      <c r="AT156" s="35" t="s">
        <v>6</v>
      </c>
      <c r="AU156" s="35" t="s">
        <v>16</v>
      </c>
      <c r="AY156" s="36" t="s">
        <v>5</v>
      </c>
      <c r="BE156" s="38">
        <f>IF(N156="základní",J51,0)</f>
        <v>0</v>
      </c>
      <c r="BF156" s="38">
        <f>IF(N156="snížená",J51,0)</f>
        <v>0</v>
      </c>
      <c r="BG156" s="38">
        <f>IF(N156="zákl. přenesená",J51,0)</f>
        <v>0</v>
      </c>
      <c r="BH156" s="38">
        <f>IF(N156="sníž. přenesená",J51,0)</f>
        <v>0</v>
      </c>
      <c r="BI156" s="38">
        <f>IF(N156="nulová",J51,0)</f>
        <v>0</v>
      </c>
      <c r="BJ156" s="36" t="s">
        <v>13</v>
      </c>
      <c r="BK156" s="38">
        <f>ROUND(I51*H51,2)</f>
        <v>0</v>
      </c>
      <c r="BL156" s="36" t="s">
        <v>12</v>
      </c>
      <c r="BM156" s="35" t="s">
        <v>359</v>
      </c>
    </row>
    <row r="157" spans="1:65" s="1" customFormat="1" ht="20.85" hidden="1" customHeight="1">
      <c r="B157" s="3"/>
      <c r="L157" s="17"/>
      <c r="M157" s="18"/>
      <c r="N157" s="19"/>
      <c r="O157" s="19"/>
      <c r="P157" s="20">
        <f t="shared" ref="P157:T157" si="124">P158</f>
        <v>0</v>
      </c>
      <c r="Q157" s="19"/>
      <c r="R157" s="20">
        <f t="shared" si="124"/>
        <v>0</v>
      </c>
      <c r="S157" s="19"/>
      <c r="T157" s="31">
        <f t="shared" si="124"/>
        <v>0</v>
      </c>
      <c r="AR157" s="33" t="s">
        <v>3</v>
      </c>
      <c r="AT157" s="34" t="s">
        <v>0</v>
      </c>
      <c r="AU157" s="34" t="s">
        <v>13</v>
      </c>
      <c r="AY157" s="33" t="s">
        <v>5</v>
      </c>
      <c r="BK157" s="37">
        <f t="shared" si="123"/>
        <v>0</v>
      </c>
    </row>
    <row r="158" spans="1:65" s="2" customFormat="1" ht="21.75" hidden="1" customHeight="1">
      <c r="A158" s="7"/>
      <c r="B158" s="8"/>
      <c r="L158" s="27"/>
      <c r="M158" s="28" t="s">
        <v>81</v>
      </c>
      <c r="N158" s="29" t="s">
        <v>82</v>
      </c>
      <c r="O158" s="30"/>
      <c r="P158" s="25">
        <f>O158*H61</f>
        <v>0</v>
      </c>
      <c r="Q158" s="25">
        <v>0</v>
      </c>
      <c r="R158" s="25">
        <f>Q158*H61</f>
        <v>0</v>
      </c>
      <c r="S158" s="25">
        <v>0</v>
      </c>
      <c r="T158" s="32">
        <f>S158*H61</f>
        <v>0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R158" s="35" t="s">
        <v>12</v>
      </c>
      <c r="AT158" s="35" t="s">
        <v>6</v>
      </c>
      <c r="AU158" s="35" t="s">
        <v>16</v>
      </c>
      <c r="AY158" s="36" t="s">
        <v>5</v>
      </c>
      <c r="BE158" s="38">
        <f>IF(N158="základní",J61,0)</f>
        <v>0</v>
      </c>
      <c r="BF158" s="38">
        <f>IF(N158="snížená",J61,0)</f>
        <v>0</v>
      </c>
      <c r="BG158" s="38">
        <f>IF(N158="zákl. přenesená",J61,0)</f>
        <v>0</v>
      </c>
      <c r="BH158" s="38">
        <f>IF(N158="sníž. přenesená",J61,0)</f>
        <v>0</v>
      </c>
      <c r="BI158" s="38">
        <f>IF(N158="nulová",J61,0)</f>
        <v>0</v>
      </c>
      <c r="BJ158" s="36" t="s">
        <v>13</v>
      </c>
      <c r="BK158" s="38">
        <f>ROUND(I61*H61,2)</f>
        <v>0</v>
      </c>
      <c r="BL158" s="36" t="s">
        <v>12</v>
      </c>
      <c r="BM158" s="35" t="s">
        <v>360</v>
      </c>
    </row>
    <row r="159" spans="1:65" s="1" customFormat="1" ht="20.85" hidden="1" customHeight="1">
      <c r="B159" s="3"/>
      <c r="L159" s="17"/>
      <c r="M159" s="18"/>
      <c r="N159" s="19"/>
      <c r="O159" s="19"/>
      <c r="P159" s="20">
        <f t="shared" ref="P159:T159" si="125">P160</f>
        <v>0</v>
      </c>
      <c r="Q159" s="19"/>
      <c r="R159" s="20">
        <f t="shared" si="125"/>
        <v>0</v>
      </c>
      <c r="S159" s="19"/>
      <c r="T159" s="31">
        <f t="shared" si="125"/>
        <v>0</v>
      </c>
      <c r="AR159" s="33" t="s">
        <v>3</v>
      </c>
      <c r="AT159" s="34" t="s">
        <v>0</v>
      </c>
      <c r="AU159" s="34" t="s">
        <v>13</v>
      </c>
      <c r="AY159" s="33" t="s">
        <v>5</v>
      </c>
      <c r="BK159" s="37">
        <f t="shared" si="123"/>
        <v>0</v>
      </c>
    </row>
    <row r="160" spans="1:65" s="2" customFormat="1" ht="24.15" hidden="1" customHeight="1">
      <c r="A160" s="7"/>
      <c r="B160" s="8"/>
      <c r="L160" s="27"/>
      <c r="M160" s="28" t="s">
        <v>81</v>
      </c>
      <c r="N160" s="29" t="s">
        <v>82</v>
      </c>
      <c r="O160" s="30"/>
      <c r="P160" s="25">
        <f>O160*H79</f>
        <v>0</v>
      </c>
      <c r="Q160" s="25">
        <v>0</v>
      </c>
      <c r="R160" s="25">
        <f>Q160*H79</f>
        <v>0</v>
      </c>
      <c r="S160" s="25">
        <v>0</v>
      </c>
      <c r="T160" s="32">
        <f>S160*H79</f>
        <v>0</v>
      </c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R160" s="35" t="s">
        <v>12</v>
      </c>
      <c r="AT160" s="35" t="s">
        <v>6</v>
      </c>
      <c r="AU160" s="35" t="s">
        <v>16</v>
      </c>
      <c r="AY160" s="36" t="s">
        <v>5</v>
      </c>
      <c r="BE160" s="38">
        <f>IF(N160="základní",J79,0)</f>
        <v>0</v>
      </c>
      <c r="BF160" s="38">
        <f>IF(N160="snížená",J79,0)</f>
        <v>0</v>
      </c>
      <c r="BG160" s="38">
        <f>IF(N160="zákl. přenesená",J79,0)</f>
        <v>0</v>
      </c>
      <c r="BH160" s="38">
        <f>IF(N160="sníž. přenesená",J79,0)</f>
        <v>0</v>
      </c>
      <c r="BI160" s="38">
        <f>IF(N160="nulová",J79,0)</f>
        <v>0</v>
      </c>
      <c r="BJ160" s="36" t="s">
        <v>13</v>
      </c>
      <c r="BK160" s="38">
        <f>ROUND(I79*H79,2)</f>
        <v>0</v>
      </c>
      <c r="BL160" s="36" t="s">
        <v>12</v>
      </c>
      <c r="BM160" s="35" t="s">
        <v>361</v>
      </c>
    </row>
    <row r="161" spans="1:65" s="1" customFormat="1" ht="20.85" hidden="1" customHeight="1">
      <c r="B161" s="3"/>
      <c r="L161" s="17"/>
      <c r="M161" s="18"/>
      <c r="N161" s="19"/>
      <c r="O161" s="19"/>
      <c r="P161" s="20">
        <f t="shared" ref="P161:T161" si="126">P162</f>
        <v>0</v>
      </c>
      <c r="Q161" s="19"/>
      <c r="R161" s="20">
        <f t="shared" si="126"/>
        <v>0</v>
      </c>
      <c r="S161" s="19"/>
      <c r="T161" s="31">
        <f t="shared" si="126"/>
        <v>0</v>
      </c>
      <c r="AR161" s="33" t="s">
        <v>3</v>
      </c>
      <c r="AT161" s="34" t="s">
        <v>0</v>
      </c>
      <c r="AU161" s="34" t="s">
        <v>13</v>
      </c>
      <c r="AY161" s="33" t="s">
        <v>5</v>
      </c>
      <c r="BK161" s="37">
        <f t="shared" ref="BK161:BK166" si="127">BK162</f>
        <v>0</v>
      </c>
    </row>
    <row r="162" spans="1:65" s="2" customFormat="1" ht="16.5" hidden="1" customHeight="1">
      <c r="A162" s="7"/>
      <c r="B162" s="8"/>
      <c r="L162" s="27"/>
      <c r="M162" s="28" t="s">
        <v>81</v>
      </c>
      <c r="N162" s="29" t="s">
        <v>82</v>
      </c>
      <c r="O162" s="30"/>
      <c r="P162" s="25">
        <f>O162*H97</f>
        <v>0</v>
      </c>
      <c r="Q162" s="25">
        <v>0</v>
      </c>
      <c r="R162" s="25">
        <f>Q162*H97</f>
        <v>0</v>
      </c>
      <c r="S162" s="25">
        <v>0</v>
      </c>
      <c r="T162" s="32">
        <f>S162*H97</f>
        <v>0</v>
      </c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R162" s="35" t="s">
        <v>12</v>
      </c>
      <c r="AT162" s="35" t="s">
        <v>6</v>
      </c>
      <c r="AU162" s="35" t="s">
        <v>16</v>
      </c>
      <c r="AY162" s="36" t="s">
        <v>5</v>
      </c>
      <c r="BE162" s="38">
        <f>IF(N162="základní",J97,0)</f>
        <v>0</v>
      </c>
      <c r="BF162" s="38">
        <f>IF(N162="snížená",J97,0)</f>
        <v>0</v>
      </c>
      <c r="BG162" s="38">
        <f>IF(N162="zákl. přenesená",J97,0)</f>
        <v>0</v>
      </c>
      <c r="BH162" s="38">
        <f>IF(N162="sníž. přenesená",J97,0)</f>
        <v>0</v>
      </c>
      <c r="BI162" s="38">
        <f>IF(N162="nulová",J97,0)</f>
        <v>0</v>
      </c>
      <c r="BJ162" s="36" t="s">
        <v>13</v>
      </c>
      <c r="BK162" s="38">
        <f>ROUND(I97*H97,2)</f>
        <v>0</v>
      </c>
      <c r="BL162" s="36" t="s">
        <v>12</v>
      </c>
      <c r="BM162" s="35" t="s">
        <v>362</v>
      </c>
    </row>
    <row r="163" spans="1:65" s="1" customFormat="1" ht="20.85" hidden="1" customHeight="1">
      <c r="B163" s="3"/>
      <c r="C163" s="4"/>
      <c r="D163" s="5" t="s">
        <v>0</v>
      </c>
      <c r="E163" s="14" t="s">
        <v>363</v>
      </c>
      <c r="F163" s="14" t="s">
        <v>364</v>
      </c>
      <c r="G163" s="4"/>
      <c r="H163" s="4"/>
      <c r="I163" s="15"/>
      <c r="J163" s="26">
        <f>BK163</f>
        <v>0</v>
      </c>
      <c r="K163" s="4"/>
      <c r="L163" s="17"/>
      <c r="M163" s="18"/>
      <c r="N163" s="19"/>
      <c r="O163" s="19"/>
      <c r="P163" s="20">
        <f t="shared" ref="P163:T163" si="128">P164</f>
        <v>0</v>
      </c>
      <c r="Q163" s="19"/>
      <c r="R163" s="20">
        <f t="shared" si="128"/>
        <v>0</v>
      </c>
      <c r="S163" s="19"/>
      <c r="T163" s="31">
        <f t="shared" si="128"/>
        <v>0</v>
      </c>
      <c r="AR163" s="33" t="s">
        <v>3</v>
      </c>
      <c r="AT163" s="34" t="s">
        <v>0</v>
      </c>
      <c r="AU163" s="34" t="s">
        <v>13</v>
      </c>
      <c r="AY163" s="33" t="s">
        <v>5</v>
      </c>
      <c r="BK163" s="37">
        <f t="shared" si="127"/>
        <v>0</v>
      </c>
    </row>
    <row r="164" spans="1:65" s="2" customFormat="1" ht="16.5" hidden="1" customHeight="1">
      <c r="A164" s="7"/>
      <c r="B164" s="8"/>
      <c r="C164" s="9" t="s">
        <v>365</v>
      </c>
      <c r="D164" s="9" t="s">
        <v>6</v>
      </c>
      <c r="E164" s="10" t="s">
        <v>366</v>
      </c>
      <c r="F164" s="11" t="s">
        <v>367</v>
      </c>
      <c r="G164" s="12" t="s">
        <v>50</v>
      </c>
      <c r="H164" s="13">
        <v>1</v>
      </c>
      <c r="I164" s="21"/>
      <c r="J164" s="22">
        <f>ROUND(I164*H164,2)</f>
        <v>0</v>
      </c>
      <c r="K164" s="11" t="s">
        <v>10</v>
      </c>
      <c r="L164" s="27"/>
      <c r="M164" s="28" t="s">
        <v>81</v>
      </c>
      <c r="N164" s="29" t="s">
        <v>82</v>
      </c>
      <c r="O164" s="30"/>
      <c r="P164" s="25">
        <f>O164*H164</f>
        <v>0</v>
      </c>
      <c r="Q164" s="25">
        <v>0</v>
      </c>
      <c r="R164" s="25">
        <f>Q164*H164</f>
        <v>0</v>
      </c>
      <c r="S164" s="25">
        <v>0</v>
      </c>
      <c r="T164" s="32">
        <f>S164*H164</f>
        <v>0</v>
      </c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R164" s="35" t="s">
        <v>12</v>
      </c>
      <c r="AT164" s="35" t="s">
        <v>6</v>
      </c>
      <c r="AU164" s="35" t="s">
        <v>16</v>
      </c>
      <c r="AY164" s="36" t="s">
        <v>5</v>
      </c>
      <c r="BE164" s="38">
        <f>IF(N164="základní",J164,0)</f>
        <v>0</v>
      </c>
      <c r="BF164" s="38">
        <f>IF(N164="snížená",J164,0)</f>
        <v>0</v>
      </c>
      <c r="BG164" s="38">
        <f>IF(N164="zákl. přenesená",J164,0)</f>
        <v>0</v>
      </c>
      <c r="BH164" s="38">
        <f>IF(N164="sníž. přenesená",J164,0)</f>
        <v>0</v>
      </c>
      <c r="BI164" s="38">
        <f>IF(N164="nulová",J164,0)</f>
        <v>0</v>
      </c>
      <c r="BJ164" s="36" t="s">
        <v>13</v>
      </c>
      <c r="BK164" s="38">
        <f>ROUND(I164*H164,2)</f>
        <v>0</v>
      </c>
      <c r="BL164" s="36" t="s">
        <v>12</v>
      </c>
      <c r="BM164" s="35" t="s">
        <v>368</v>
      </c>
    </row>
    <row r="165" spans="1:65" s="1" customFormat="1" ht="22.8" hidden="1" customHeight="1">
      <c r="B165" s="3"/>
      <c r="C165" s="4"/>
      <c r="D165" s="5" t="s">
        <v>0</v>
      </c>
      <c r="E165" s="14" t="s">
        <v>337</v>
      </c>
      <c r="F165" s="14" t="s">
        <v>338</v>
      </c>
      <c r="G165" s="4"/>
      <c r="H165" s="4"/>
      <c r="I165" s="15"/>
      <c r="J165" s="26">
        <f>BK165</f>
        <v>0</v>
      </c>
      <c r="K165" s="4"/>
      <c r="L165" s="17"/>
      <c r="M165" s="18"/>
      <c r="N165" s="19"/>
      <c r="O165" s="19"/>
      <c r="P165" s="20">
        <f t="shared" ref="P165:T165" si="129">P166</f>
        <v>0</v>
      </c>
      <c r="Q165" s="19"/>
      <c r="R165" s="20">
        <f t="shared" si="129"/>
        <v>0</v>
      </c>
      <c r="S165" s="19"/>
      <c r="T165" s="31">
        <f t="shared" si="129"/>
        <v>0</v>
      </c>
      <c r="AR165" s="33" t="s">
        <v>3</v>
      </c>
      <c r="AT165" s="34" t="s">
        <v>0</v>
      </c>
      <c r="AU165" s="34" t="s">
        <v>3</v>
      </c>
      <c r="AY165" s="33" t="s">
        <v>5</v>
      </c>
      <c r="BK165" s="37">
        <f t="shared" si="127"/>
        <v>0</v>
      </c>
    </row>
    <row r="166" spans="1:65" s="1" customFormat="1" ht="20.85" hidden="1" customHeight="1">
      <c r="B166" s="3"/>
      <c r="L166" s="17"/>
      <c r="M166" s="18"/>
      <c r="N166" s="19"/>
      <c r="O166" s="19"/>
      <c r="P166" s="20">
        <f t="shared" ref="P166:T166" si="130">P167</f>
        <v>0</v>
      </c>
      <c r="Q166" s="19"/>
      <c r="R166" s="20">
        <f t="shared" si="130"/>
        <v>0</v>
      </c>
      <c r="S166" s="19"/>
      <c r="T166" s="31">
        <f t="shared" si="130"/>
        <v>0</v>
      </c>
      <c r="AR166" s="33" t="s">
        <v>3</v>
      </c>
      <c r="AT166" s="34" t="s">
        <v>0</v>
      </c>
      <c r="AU166" s="34" t="s">
        <v>13</v>
      </c>
      <c r="AY166" s="33" t="s">
        <v>5</v>
      </c>
      <c r="BK166" s="37">
        <f t="shared" si="127"/>
        <v>0</v>
      </c>
    </row>
    <row r="167" spans="1:65" s="2" customFormat="1" ht="16.5" hidden="1" customHeight="1">
      <c r="A167" s="7"/>
      <c r="B167" s="8"/>
      <c r="L167" s="27"/>
      <c r="M167" s="48" t="s">
        <v>81</v>
      </c>
      <c r="N167" s="49" t="s">
        <v>82</v>
      </c>
      <c r="O167" s="50"/>
      <c r="P167" s="51">
        <f>O167*H56</f>
        <v>0</v>
      </c>
      <c r="Q167" s="51">
        <v>0</v>
      </c>
      <c r="R167" s="51">
        <f>Q167*H56</f>
        <v>0</v>
      </c>
      <c r="S167" s="51">
        <v>0</v>
      </c>
      <c r="T167" s="52">
        <f>S167*H56</f>
        <v>0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R167" s="35" t="s">
        <v>12</v>
      </c>
      <c r="AT167" s="35" t="s">
        <v>6</v>
      </c>
      <c r="AU167" s="35" t="s">
        <v>16</v>
      </c>
      <c r="AY167" s="36" t="s">
        <v>5</v>
      </c>
      <c r="BE167" s="38">
        <f>IF(N167="základní",J56,0)</f>
        <v>0</v>
      </c>
      <c r="BF167" s="38">
        <f>IF(N167="snížená",J56,0)</f>
        <v>0</v>
      </c>
      <c r="BG167" s="38">
        <f>IF(N167="zákl. přenesená",J56,0)</f>
        <v>0</v>
      </c>
      <c r="BH167" s="38">
        <f>IF(N167="sníž. přenesená",J56,0)</f>
        <v>0</v>
      </c>
      <c r="BI167" s="38">
        <f>IF(N167="nulová",J56,0)</f>
        <v>0</v>
      </c>
      <c r="BJ167" s="36" t="s">
        <v>13</v>
      </c>
      <c r="BK167" s="38">
        <f>ROUND(I56*H56,2)</f>
        <v>0</v>
      </c>
      <c r="BL167" s="36" t="s">
        <v>12</v>
      </c>
      <c r="BM167" s="35" t="s">
        <v>369</v>
      </c>
    </row>
    <row r="168" spans="1:65" s="2" customFormat="1" ht="6.9" customHeight="1">
      <c r="A168" s="7"/>
      <c r="B168" s="46"/>
      <c r="C168" s="47"/>
      <c r="D168" s="47"/>
      <c r="E168" s="47"/>
      <c r="F168" s="47"/>
      <c r="G168" s="47"/>
      <c r="H168" s="47"/>
      <c r="I168" s="47"/>
      <c r="J168" s="47"/>
      <c r="K168" s="47"/>
      <c r="L168" s="27"/>
      <c r="M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</sheetData>
  <mergeCells count="12">
    <mergeCell ref="L101:O104"/>
    <mergeCell ref="L15:O15"/>
    <mergeCell ref="L17:O17"/>
    <mergeCell ref="L45:O49"/>
    <mergeCell ref="L53:O54"/>
    <mergeCell ref="L65:O75"/>
    <mergeCell ref="L81:O93"/>
    <mergeCell ref="L94:O97"/>
    <mergeCell ref="L3:O11"/>
    <mergeCell ref="L19:O24"/>
    <mergeCell ref="L28:O34"/>
    <mergeCell ref="L40:O43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D1_01_4c - Silnoproudá el...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kulca</dc:creator>
  <cp:lastModifiedBy>Zbyněk</cp:lastModifiedBy>
  <dcterms:created xsi:type="dcterms:W3CDTF">2025-05-25T10:46:48Z</dcterms:created>
  <dcterms:modified xsi:type="dcterms:W3CDTF">2025-05-26T08:04:15Z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CBC1D0C853954DE0BED70DE4504C39B4_11</vt:lpwstr>
  </property>
  <property fmtid="{D5CDD505-2E9C-101B-9397-08002B2CF9AE}" pid="3" name="KSOProductBuildVer">
    <vt:lpwstr>1033-12.2.0.21179</vt:lpwstr>
  </property>
</Properties>
</file>