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Silnoproudá a slabop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část'!$C$91:$K$194</definedName>
    <definedName name="_xlnm.Print_Area" localSheetId="1">'01 - stavební část'!$C$4:$J$39,'01 - stavební část'!$C$45:$J$73,'01 - stavební část'!$C$79:$K$194</definedName>
    <definedName name="_xlnm.Print_Titles" localSheetId="1">'01 - stavební část'!$91:$91</definedName>
    <definedName name="_xlnm._FilterDatabase" localSheetId="2" hidden="1">'02 - Silnoproudá a slabop...'!$C$96:$K$141</definedName>
    <definedName name="_xlnm.Print_Area" localSheetId="2">'02 - Silnoproudá a slabop...'!$C$4:$J$39,'02 - Silnoproudá a slabop...'!$C$45:$J$78,'02 - Silnoproudá a slabop...'!$C$84:$K$141</definedName>
    <definedName name="_xlnm.Print_Titles" localSheetId="2">'02 - Silnoproudá a slabop...'!$96:$96</definedName>
    <definedName name="_xlnm._FilterDatabase" localSheetId="3" hidden="1">'VON - Vedlejší a ostatní ...'!$C$79:$K$86</definedName>
    <definedName name="_xlnm.Print_Area" localSheetId="3">'VON - Vedlejší a ostatní ...'!$C$4:$J$39,'VON - Vedlejší a ostatní ...'!$C$45:$J$61,'VON - Vedlejší a ostatní ...'!$C$67:$K$86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6"/>
  <c r="BH86"/>
  <c r="BG86"/>
  <c r="BE86"/>
  <c r="T86"/>
  <c r="R86"/>
  <c r="P86"/>
  <c r="BI85"/>
  <c r="BH85"/>
  <c r="BG85"/>
  <c r="BE85"/>
  <c r="T85"/>
  <c r="R85"/>
  <c r="P85"/>
  <c r="BI84"/>
  <c r="BH84"/>
  <c r="BG84"/>
  <c r="BE84"/>
  <c r="T84"/>
  <c r="R84"/>
  <c r="P84"/>
  <c r="BI83"/>
  <c r="BH83"/>
  <c r="BG83"/>
  <c r="BE83"/>
  <c r="T83"/>
  <c r="R83"/>
  <c r="P83"/>
  <c r="BI82"/>
  <c r="BH82"/>
  <c r="BG82"/>
  <c r="BE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3" r="J37"/>
  <c r="J36"/>
  <c i="1" r="AY56"/>
  <c i="3" r="J35"/>
  <c i="1" r="AX56"/>
  <c i="3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T135"/>
  <c r="R136"/>
  <c r="R135"/>
  <c r="P136"/>
  <c r="P135"/>
  <c r="BI134"/>
  <c r="BH134"/>
  <c r="BG134"/>
  <c r="BE134"/>
  <c r="T134"/>
  <c r="T133"/>
  <c r="R134"/>
  <c r="R133"/>
  <c r="P134"/>
  <c r="P133"/>
  <c r="BI132"/>
  <c r="BH132"/>
  <c r="BG132"/>
  <c r="BE132"/>
  <c r="T132"/>
  <c r="T131"/>
  <c r="T130"/>
  <c r="R132"/>
  <c r="R131"/>
  <c r="R130"/>
  <c r="P132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T125"/>
  <c r="R126"/>
  <c r="R125"/>
  <c r="P126"/>
  <c r="P125"/>
  <c r="BI124"/>
  <c r="BH124"/>
  <c r="BG124"/>
  <c r="BE124"/>
  <c r="T124"/>
  <c r="T123"/>
  <c r="R124"/>
  <c r="R123"/>
  <c r="P124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6"/>
  <c r="BH116"/>
  <c r="BG116"/>
  <c r="BE116"/>
  <c r="T116"/>
  <c r="R116"/>
  <c r="P116"/>
  <c r="BI115"/>
  <c r="BH115"/>
  <c r="BG115"/>
  <c r="BE115"/>
  <c r="T115"/>
  <c r="R115"/>
  <c r="P115"/>
  <c r="BI113"/>
  <c r="BH113"/>
  <c r="BG113"/>
  <c r="BE113"/>
  <c r="T113"/>
  <c r="T112"/>
  <c r="R113"/>
  <c r="R112"/>
  <c r="P113"/>
  <c r="P112"/>
  <c r="BI111"/>
  <c r="BH111"/>
  <c r="BG111"/>
  <c r="BE111"/>
  <c r="T111"/>
  <c r="T110"/>
  <c r="R111"/>
  <c r="R110"/>
  <c r="P111"/>
  <c r="P110"/>
  <c r="BI109"/>
  <c r="BH109"/>
  <c r="BG109"/>
  <c r="BE109"/>
  <c r="T109"/>
  <c r="T108"/>
  <c r="R109"/>
  <c r="R108"/>
  <c r="P109"/>
  <c r="P108"/>
  <c r="BI107"/>
  <c r="BH107"/>
  <c r="BG107"/>
  <c r="BE107"/>
  <c r="T107"/>
  <c r="R107"/>
  <c r="P107"/>
  <c r="BI106"/>
  <c r="BH106"/>
  <c r="BG106"/>
  <c r="BE106"/>
  <c r="T106"/>
  <c r="R106"/>
  <c r="P106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J94"/>
  <c r="J93"/>
  <c r="F93"/>
  <c r="F91"/>
  <c r="E89"/>
  <c r="J55"/>
  <c r="J54"/>
  <c r="F54"/>
  <c r="F52"/>
  <c r="E50"/>
  <c r="J18"/>
  <c r="E18"/>
  <c r="F55"/>
  <c r="J17"/>
  <c r="J12"/>
  <c r="J91"/>
  <c r="E7"/>
  <c r="E48"/>
  <c i="2" r="J37"/>
  <c r="J36"/>
  <c i="1" r="AY55"/>
  <c i="2" r="J35"/>
  <c i="1" r="AX55"/>
  <c i="2"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78"/>
  <c r="BH178"/>
  <c r="BG178"/>
  <c r="BE178"/>
  <c r="T178"/>
  <c r="R178"/>
  <c r="P178"/>
  <c r="BI173"/>
  <c r="BH173"/>
  <c r="BG173"/>
  <c r="BE173"/>
  <c r="T173"/>
  <c r="R173"/>
  <c r="P173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5"/>
  <c r="BH145"/>
  <c r="BG145"/>
  <c r="BE145"/>
  <c r="T145"/>
  <c r="T144"/>
  <c r="R145"/>
  <c r="R144"/>
  <c r="P145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0"/>
  <c r="BH130"/>
  <c r="BG130"/>
  <c r="BE130"/>
  <c r="T130"/>
  <c r="R130"/>
  <c r="P130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3"/>
  <c r="BH113"/>
  <c r="BG113"/>
  <c r="BE113"/>
  <c r="T113"/>
  <c r="R113"/>
  <c r="P113"/>
  <c r="BI109"/>
  <c r="BH109"/>
  <c r="BG109"/>
  <c r="BE109"/>
  <c r="T109"/>
  <c r="R109"/>
  <c r="P109"/>
  <c r="BI107"/>
  <c r="BH107"/>
  <c r="BG107"/>
  <c r="BE107"/>
  <c r="T107"/>
  <c r="T106"/>
  <c r="R107"/>
  <c r="R106"/>
  <c r="P107"/>
  <c r="P106"/>
  <c r="BI100"/>
  <c r="BH100"/>
  <c r="BG100"/>
  <c r="BE100"/>
  <c r="T100"/>
  <c r="R100"/>
  <c r="P100"/>
  <c r="BI96"/>
  <c r="BH96"/>
  <c r="BG96"/>
  <c r="BE96"/>
  <c r="T96"/>
  <c r="R96"/>
  <c r="P96"/>
  <c r="J89"/>
  <c r="J88"/>
  <c r="F88"/>
  <c r="F86"/>
  <c r="E84"/>
  <c r="J55"/>
  <c r="J54"/>
  <c r="F54"/>
  <c r="F52"/>
  <c r="E50"/>
  <c r="J18"/>
  <c r="E18"/>
  <c r="F55"/>
  <c r="J17"/>
  <c r="J12"/>
  <c r="J86"/>
  <c r="E7"/>
  <c r="E48"/>
  <c i="1" r="L50"/>
  <c r="AM50"/>
  <c r="AM49"/>
  <c r="L49"/>
  <c r="AM47"/>
  <c r="L47"/>
  <c r="L45"/>
  <c r="L44"/>
  <c i="2" r="BK135"/>
  <c r="BK118"/>
  <c r="BK157"/>
  <c r="J130"/>
  <c i="3" r="BK111"/>
  <c r="BK109"/>
  <c r="J116"/>
  <c r="J106"/>
  <c i="4" r="J82"/>
  <c i="2" r="J149"/>
  <c r="BK113"/>
  <c r="J159"/>
  <c r="J135"/>
  <c i="3" r="J121"/>
  <c r="BK113"/>
  <c i="4" r="J85"/>
  <c i="2" r="J153"/>
  <c r="BK125"/>
  <c r="J178"/>
  <c r="BK122"/>
  <c i="3" r="J136"/>
  <c r="J134"/>
  <c r="J111"/>
  <c i="2" r="BK165"/>
  <c r="J122"/>
  <c r="BK150"/>
  <c r="J139"/>
  <c i="3" r="BK119"/>
  <c r="BK116"/>
  <c r="BK138"/>
  <c i="4" r="J83"/>
  <c i="2" r="J157"/>
  <c r="BK191"/>
  <c r="J118"/>
  <c r="J100"/>
  <c i="3" r="BK120"/>
  <c r="BK118"/>
  <c r="J109"/>
  <c r="J118"/>
  <c i="2" r="BK159"/>
  <c r="BK130"/>
  <c r="BK149"/>
  <c r="J113"/>
  <c i="3" r="BK106"/>
  <c r="J128"/>
  <c r="BK128"/>
  <c i="2" r="BK187"/>
  <c i="1" r="AS54"/>
  <c i="3" r="BK124"/>
  <c r="J124"/>
  <c r="J140"/>
  <c i="4" r="J86"/>
  <c i="2" r="J142"/>
  <c r="J173"/>
  <c r="BK96"/>
  <c i="3" r="BK141"/>
  <c r="BK102"/>
  <c r="BK126"/>
  <c r="J122"/>
  <c i="2" r="BK168"/>
  <c r="BK137"/>
  <c r="J165"/>
  <c r="J150"/>
  <c i="3" r="BK136"/>
  <c r="BK100"/>
  <c r="J119"/>
  <c r="J141"/>
  <c r="J102"/>
  <c i="2" r="BK185"/>
  <c r="BK161"/>
  <c r="J185"/>
  <c r="BK109"/>
  <c i="3" r="BK132"/>
  <c r="BK121"/>
  <c r="J139"/>
  <c i="4" r="BK82"/>
  <c i="2" r="J125"/>
  <c r="J161"/>
  <c r="J107"/>
  <c i="3" r="BK115"/>
  <c r="J115"/>
  <c r="BK129"/>
  <c i="4" r="BK83"/>
  <c i="2" r="BK139"/>
  <c r="BK163"/>
  <c r="BK153"/>
  <c i="3" r="J129"/>
  <c r="BK140"/>
  <c r="J100"/>
  <c i="4" r="J84"/>
  <c i="2" r="J191"/>
  <c r="BK178"/>
  <c r="J187"/>
  <c i="3" r="BK122"/>
  <c r="BK134"/>
  <c r="J113"/>
  <c r="J132"/>
  <c i="4" r="BK85"/>
  <c i="2" r="BK107"/>
  <c r="J168"/>
  <c r="BK173"/>
  <c r="J96"/>
  <c i="3" r="J138"/>
  <c r="J101"/>
  <c r="BK107"/>
  <c i="2" r="J163"/>
  <c r="J145"/>
  <c r="BK142"/>
  <c r="BK145"/>
  <c i="3" r="BK139"/>
  <c r="BK101"/>
  <c r="J120"/>
  <c i="4" r="BK86"/>
  <c i="2" r="BK189"/>
  <c r="BK100"/>
  <c r="J189"/>
  <c r="J137"/>
  <c r="J109"/>
  <c i="3" r="J126"/>
  <c r="J107"/>
  <c i="4" r="BK84"/>
  <c i="2" l="1" r="R95"/>
  <c r="R94"/>
  <c r="T95"/>
  <c r="T94"/>
  <c r="P95"/>
  <c r="P94"/>
  <c r="BK108"/>
  <c r="J108"/>
  <c r="J65"/>
  <c r="T108"/>
  <c r="R117"/>
  <c r="P134"/>
  <c r="T134"/>
  <c r="BK148"/>
  <c r="J148"/>
  <c r="J70"/>
  <c r="P148"/>
  <c r="T148"/>
  <c r="T152"/>
  <c r="T167"/>
  <c i="3" r="T99"/>
  <c r="P105"/>
  <c r="P104"/>
  <c r="R114"/>
  <c r="P127"/>
  <c r="P117"/>
  <c r="T137"/>
  <c i="2" r="P108"/>
  <c r="BK152"/>
  <c r="J152"/>
  <c r="J71"/>
  <c r="P152"/>
  <c r="BK167"/>
  <c r="J167"/>
  <c r="J72"/>
  <c i="3" r="R99"/>
  <c r="BK105"/>
  <c r="J105"/>
  <c r="J64"/>
  <c r="P114"/>
  <c r="BK127"/>
  <c r="J127"/>
  <c r="J72"/>
  <c r="BK137"/>
  <c r="J137"/>
  <c r="J77"/>
  <c i="4" r="BK81"/>
  <c r="J81"/>
  <c r="J60"/>
  <c r="P81"/>
  <c r="P80"/>
  <c i="1" r="AU57"/>
  <c i="2" r="BK117"/>
  <c r="J117"/>
  <c r="J66"/>
  <c r="T117"/>
  <c r="R152"/>
  <c r="R167"/>
  <c i="3" r="BK99"/>
  <c r="J99"/>
  <c r="J61"/>
  <c r="T105"/>
  <c r="T104"/>
  <c r="BK114"/>
  <c r="J114"/>
  <c r="J68"/>
  <c r="T127"/>
  <c r="T117"/>
  <c r="R137"/>
  <c i="4" r="R81"/>
  <c r="R80"/>
  <c i="2" r="R108"/>
  <c r="R105"/>
  <c r="P117"/>
  <c r="BK134"/>
  <c r="J134"/>
  <c r="J67"/>
  <c r="R134"/>
  <c r="R148"/>
  <c r="R147"/>
  <c r="P167"/>
  <c i="3" r="P99"/>
  <c r="R105"/>
  <c r="R104"/>
  <c r="T114"/>
  <c r="R127"/>
  <c r="R117"/>
  <c r="P137"/>
  <c i="4" r="T81"/>
  <c r="T80"/>
  <c i="3" r="BK125"/>
  <c r="J125"/>
  <c r="J71"/>
  <c i="2" r="BK95"/>
  <c r="J95"/>
  <c r="J62"/>
  <c i="3" r="BK108"/>
  <c r="J108"/>
  <c r="J65"/>
  <c r="BK112"/>
  <c r="J112"/>
  <c r="J67"/>
  <c r="BK123"/>
  <c r="J123"/>
  <c r="J70"/>
  <c i="2" r="BK106"/>
  <c r="J106"/>
  <c r="J64"/>
  <c i="3" r="BK117"/>
  <c r="J117"/>
  <c r="J69"/>
  <c r="BK133"/>
  <c r="J133"/>
  <c r="J75"/>
  <c i="2" r="BK144"/>
  <c r="J144"/>
  <c r="J68"/>
  <c i="3" r="BK110"/>
  <c r="J110"/>
  <c r="J66"/>
  <c r="BK135"/>
  <c r="J135"/>
  <c r="J76"/>
  <c i="4" r="E48"/>
  <c r="F77"/>
  <c r="BF84"/>
  <c r="BF82"/>
  <c r="BF85"/>
  <c r="J52"/>
  <c r="BF83"/>
  <c r="BF86"/>
  <c i="3" r="BF101"/>
  <c r="BF109"/>
  <c r="J52"/>
  <c r="E87"/>
  <c r="F94"/>
  <c r="BF100"/>
  <c r="BF111"/>
  <c r="BF118"/>
  <c r="BF119"/>
  <c r="BF126"/>
  <c r="BF132"/>
  <c r="BF136"/>
  <c r="BF139"/>
  <c r="BF102"/>
  <c r="BF107"/>
  <c r="BF113"/>
  <c r="BF115"/>
  <c r="BF121"/>
  <c r="BF122"/>
  <c r="BF124"/>
  <c r="BF129"/>
  <c r="BF134"/>
  <c r="BF141"/>
  <c r="BF106"/>
  <c r="BF116"/>
  <c r="BF120"/>
  <c r="BF128"/>
  <c r="BF138"/>
  <c r="BF140"/>
  <c i="2" r="J52"/>
  <c r="BF125"/>
  <c r="BF130"/>
  <c r="BF139"/>
  <c r="BF142"/>
  <c r="BF149"/>
  <c r="BF150"/>
  <c r="BF157"/>
  <c r="BF161"/>
  <c r="BF163"/>
  <c r="BF165"/>
  <c r="BF185"/>
  <c r="BF187"/>
  <c r="E82"/>
  <c r="BF107"/>
  <c r="BF109"/>
  <c r="BF113"/>
  <c r="BF122"/>
  <c r="BF137"/>
  <c r="BF145"/>
  <c r="BF168"/>
  <c r="BF173"/>
  <c r="BF191"/>
  <c r="F89"/>
  <c r="BF100"/>
  <c r="BF118"/>
  <c r="BF135"/>
  <c r="BF178"/>
  <c r="BF96"/>
  <c r="BF153"/>
  <c r="BF159"/>
  <c r="BF189"/>
  <c r="F33"/>
  <c i="1" r="AZ55"/>
  <c i="2" r="F35"/>
  <c i="1" r="BB55"/>
  <c i="4" r="J33"/>
  <c i="1" r="AV57"/>
  <c i="4" r="F35"/>
  <c i="1" r="BB57"/>
  <c i="2" r="J33"/>
  <c i="1" r="AV55"/>
  <c i="4" r="F36"/>
  <c i="1" r="BC57"/>
  <c i="4" r="F37"/>
  <c i="1" r="BD57"/>
  <c i="4" r="F33"/>
  <c i="1" r="AZ57"/>
  <c i="3" r="F35"/>
  <c i="1" r="BB56"/>
  <c i="3" r="F37"/>
  <c i="1" r="BD56"/>
  <c i="3" r="J33"/>
  <c i="1" r="AV56"/>
  <c i="3" r="F33"/>
  <c i="1" r="AZ56"/>
  <c i="2" r="F37"/>
  <c i="1" r="BD55"/>
  <c i="3" r="F36"/>
  <c i="1" r="BC56"/>
  <c i="2" r="F36"/>
  <c i="1" r="BC55"/>
  <c i="2" l="1" r="R93"/>
  <c r="R92"/>
  <c r="T105"/>
  <c r="T93"/>
  <c r="P105"/>
  <c r="P93"/>
  <c i="3" r="T103"/>
  <c r="R103"/>
  <c r="R98"/>
  <c r="R97"/>
  <c r="T98"/>
  <c r="T97"/>
  <c i="2" r="P147"/>
  <c r="P92"/>
  <c i="1" r="AU55"/>
  <c i="3" r="P103"/>
  <c r="P98"/>
  <c r="P97"/>
  <c i="1" r="AU56"/>
  <c i="2" r="T147"/>
  <c r="T92"/>
  <c i="3" r="BK131"/>
  <c r="J131"/>
  <c r="J74"/>
  <c i="2" r="BK105"/>
  <c r="J105"/>
  <c r="J63"/>
  <c i="4" r="BK80"/>
  <c r="J80"/>
  <c r="J59"/>
  <c i="2" r="BK94"/>
  <c r="J94"/>
  <c r="J61"/>
  <c r="BK147"/>
  <c r="J147"/>
  <c r="J69"/>
  <c i="3" r="BK104"/>
  <c r="J104"/>
  <c r="J63"/>
  <c i="2" r="J34"/>
  <c i="1" r="AW55"/>
  <c r="AT55"/>
  <c r="BB54"/>
  <c r="AX54"/>
  <c i="2" r="F34"/>
  <c i="1" r="BA55"/>
  <c i="4" r="J34"/>
  <c i="1" r="AW57"/>
  <c r="AT57"/>
  <c r="AZ54"/>
  <c r="AV54"/>
  <c r="AK29"/>
  <c i="3" r="F34"/>
  <c i="1" r="BA56"/>
  <c i="4" r="F34"/>
  <c i="1" r="BA57"/>
  <c r="BC54"/>
  <c r="AY54"/>
  <c i="3" r="J34"/>
  <c i="1" r="AW56"/>
  <c r="AT56"/>
  <c r="BD54"/>
  <c r="W33"/>
  <c i="2" l="1" r="BK93"/>
  <c r="J93"/>
  <c r="J60"/>
  <c i="3" r="BK130"/>
  <c r="J130"/>
  <c r="J73"/>
  <c r="BK103"/>
  <c r="J103"/>
  <c r="J62"/>
  <c i="1" r="AU54"/>
  <c r="W32"/>
  <c r="BA54"/>
  <c r="W30"/>
  <c r="W31"/>
  <c r="W29"/>
  <c i="4" r="J30"/>
  <c i="1" r="AG57"/>
  <c i="4" l="1" r="J39"/>
  <c i="2" r="BK92"/>
  <c r="J92"/>
  <c r="J59"/>
  <c i="3" r="BK98"/>
  <c r="J98"/>
  <c r="J60"/>
  <c i="1" r="AN57"/>
  <c r="AW54"/>
  <c r="AK30"/>
  <c i="3" l="1" r="BK97"/>
  <c r="J97"/>
  <c r="J30"/>
  <c i="1" r="AG56"/>
  <c i="2" r="J30"/>
  <c i="1" r="AG55"/>
  <c r="AT54"/>
  <c i="2" l="1" r="J39"/>
  <c i="3" r="J59"/>
  <c r="J39"/>
  <c i="1" r="AN55"/>
  <c r="AN56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<sst xmlns="http://schemas.openxmlformats.org/spreadsheetml/2006/main">
  <si>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</si>
  <si>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</si>
  <si>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</si>
  <si>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</si>
  <si>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</si>
  <si>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{85a3d105-c1de-4dd0-9f14-0789121dd20b}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</si>
  <si>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</si>
  <si>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</si>
  <si>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</si>
  <si>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</si>
  <si>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</si>
  <si>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</si>
  <si>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</si>
  <si>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</si>
  <si>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</si>
  <si>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</si>
  <si>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</si>
  <si>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DPS Za Prachárnou 43 - výměna vstupních dveří</t>
  </si>
  <si>
    <t>KSO:</t>
  </si>
  <si>
    <t/>
  </si>
  <si>
    <t>CC-CZ:</t>
  </si>
  <si>
    <t>Místo:</t>
  </si>
  <si>
    <t>Jihlava</t>
  </si>
  <si>
    <t>Datum:</t>
  </si>
  <si>
    <t>4. 2. 2025</t>
  </si>
  <si>
    <t>Zadavatel:</t>
  </si>
  <si>
    <t>IČ:</t>
  </si>
  <si>
    <t>Statutární město Jihlava</t>
  </si>
  <si>
    <t>DIČ:</t>
  </si>
  <si>
    <t>Účastník:</t>
  </si>
  <si>
    <t>Vyplň údaj</t>
  </si>
  <si>
    <t>Projektant:</t>
  </si>
  <si>
    <t>SPA spol.s r.o., Jihlava, Havlíčkova 46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</si>
  <si>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</si>
  <si>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</si>
  <si>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</si>
  <si>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</si>
  <si>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</si>
  <si>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</si>
  <si>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</si>
  <si>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</si>
  <si>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</si>
  <si>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</si>
  <si>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</si>
  <si>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</si>
  <si>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</si>
  <si>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</si>
  <si>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</si>
  <si>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</si>
  <si>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</si>
  <si>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</si>
  <si>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</si>
  <si>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</si>
  <si>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</si>
  <si>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</si>
  <si>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</si>
  <si>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</si>
  <si>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</si>
  <si>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</si>
  <si>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</si>
  <si>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</si>
  <si>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</si>
  <si>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</si>
  <si>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</si>
  <si>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</si>
  <si>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</si>
  <si>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</si>
  <si>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</si>
  <si>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</si>
  <si>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</si>
  <si>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</si>
  <si>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</si>
  <si>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</si>
  <si>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</si>
  <si>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</si>
  <si>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</si>
  <si>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</si>
  <si>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</si>
  <si>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</si>
  <si>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</si>
  <si>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</si>
  <si>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{0093604b-7253-49af-aff4-d785cec35d35}</t>
  </si>
  <si>
    <t>02</t>
  </si>
  <si>
    <t>Silnoproudá a slaboproudá elektrotechnika</t>
  </si>
  <si>
    <t>{c14a0e3e-2fa8-4f2d-82da-fbb23eb2e14b}</t>
  </si>
  <si>
    <t>VON</t>
  </si>
  <si>
    <t>Vedlejší a ostatní náklady</t>
  </si>
  <si>
    <t>{243ca790-d9e9-42a8-a0ae-1a033401878b}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</si>
  <si>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</si>
  <si>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</si>
  <si>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</si>
  <si>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</si>
  <si>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</si>
  <si>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</si>
  <si>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</si>
  <si>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</si>
  <si>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</si>
  <si>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</si>
  <si>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</si>
  <si>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</si>
  <si>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</si>
  <si>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</si>
  <si>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</si>
  <si>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</si>
  <si>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</si>
  <si>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767 - 1 - Automatické dveře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</si>
  <si>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</si>
  <si>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</si>
  <si>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</si>
  <si>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</si>
  <si>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</si>
  <si>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</si>
  <si>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</si>
  <si>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</si>
  <si>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</si>
  <si>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</si>
  <si>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</si>
  <si>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</si>
  <si>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</si>
  <si>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</si>
  <si>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</si>
  <si>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</si>
  <si>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</si>
  <si>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</si>
  <si>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</si>
  <si>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</si>
  <si>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</si>
  <si>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</si>
  <si>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2</t>
  </si>
  <si>
    <t>K</t>
  </si>
  <si>
    <t>612325302</t>
  </si>
  <si>
    <t>Vápenocementová omítka ostění nebo nadpraží štuková dvouvrstvá</t>
  </si>
  <si>
    <t>m2</t>
  </si>
  <si>
    <t>CS ÚRS 2025 01</t>
  </si>
  <si>
    <t>4</t>
  </si>
  <si>
    <t>3</t>
  </si>
  <si>
    <t>556436367</t>
  </si>
  <si>
    <t>Online PSC</t>
  </si>
  <si>
    <t>https://podminky.urs.cz/item/CS_URS_2025_01/612325302</t>
  </si>
  <si>
    <t>VV</t>
  </si>
  <si>
    <t>0,35*(2,05+2,35*2)</t>
  </si>
  <si>
    <t>Mezisoučet</t>
  </si>
  <si>
    <t>619995001</t>
  </si>
  <si>
    <t>Začištění omítek (s dodáním hmot) kolem oken, dveří, podlah, obkladů apod.</t>
  </si>
  <si>
    <t>m</t>
  </si>
  <si>
    <t>1298565896</t>
  </si>
  <si>
    <t>https://podminky.urs.cz/item/CS_URS_2025_01/619995001</t>
  </si>
  <si>
    <t>"vně" 2,05+2,35*2</t>
  </si>
  <si>
    <t>"uvnitř" 2,05+2,35*2</t>
  </si>
  <si>
    <t>9</t>
  </si>
  <si>
    <t>Ostatní konstrukce a práce, bourání</t>
  </si>
  <si>
    <t>94</t>
  </si>
  <si>
    <t>Lešení a stavební výtahy</t>
  </si>
  <si>
    <t>949 R_001</t>
  </si>
  <si>
    <t>Montáž, příplatek za každý další den použití, demontáž - lešení lehkého kozového dílcového o výšce lešeňové podlahy do 1,90 m</t>
  </si>
  <si>
    <t>sada</t>
  </si>
  <si>
    <t>-454272762</t>
  </si>
  <si>
    <t>95</t>
  </si>
  <si>
    <t>Různé dokončovací konstrukce a práce pozemních staveb</t>
  </si>
  <si>
    <t>952901111</t>
  </si>
  <si>
    <t>Vyčištění budov nebo objektů před předáním do užívání budov bytové nebo občanské výstavby, světlé výšky podlaží do 4 m</t>
  </si>
  <si>
    <t>1828532897</t>
  </si>
  <si>
    <t>https://podminky.urs.cz/item/CS_URS_2025_01/952901111</t>
  </si>
  <si>
    <t>2,40*5,15+2,05*0,45</t>
  </si>
  <si>
    <t>5</t>
  </si>
  <si>
    <t>619996117</t>
  </si>
  <si>
    <t>Ochrana stavebních konstrukcí a samostatných prvků včetně pozdějšího odstranění obedněním z OSB desek podlahy</t>
  </si>
  <si>
    <t>CS ÚRS 2024 02</t>
  </si>
  <si>
    <t>-1924155251</t>
  </si>
  <si>
    <t>https://podminky.urs.cz/item/CS_URS_2024_02/619996117</t>
  </si>
  <si>
    <t>"zádveří" 2,40*5,15</t>
  </si>
  <si>
    <t>96</t>
  </si>
  <si>
    <t>Bourání konstrukcí</t>
  </si>
  <si>
    <t>781473810</t>
  </si>
  <si>
    <t>Demontáž obkladů z dlaždic keramických lepených</t>
  </si>
  <si>
    <t>2109903379</t>
  </si>
  <si>
    <t>https://podminky.urs.cz/item/CS_URS_2025_01/781473810</t>
  </si>
  <si>
    <t>"stávající ostění" 0,20*(2,05+2,35*2)</t>
  </si>
  <si>
    <t>7</t>
  </si>
  <si>
    <t>781 R_001</t>
  </si>
  <si>
    <t>Zaříznutí stávajícího obkladu ostění</t>
  </si>
  <si>
    <t>2098524119</t>
  </si>
  <si>
    <t>2,35*2</t>
  </si>
  <si>
    <t>8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</si>
  <si>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</si>
  <si>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</si>
  <si>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-1541191940</t>
  </si>
  <si>
    <t>https://podminky.urs.cz/item/CS_URS_2025_01/967031132</t>
  </si>
  <si>
    <t>úprava otvoru po vybourání stávajícího vstupu</t>
  </si>
  <si>
    <t>0,45*(2,05+2,35*2)</t>
  </si>
  <si>
    <t>767114821</t>
  </si>
  <si>
    <t>Demontáž stěn a příček rámových zasklených z hliníkových nebo ocelových profilů vnějších do 6 m2</t>
  </si>
  <si>
    <t>16</t>
  </si>
  <si>
    <t>472097174</t>
  </si>
  <si>
    <t>https://podminky.urs.cz/item/CS_URS_2025_01/767114821</t>
  </si>
  <si>
    <t>"stávající vstupní Al dveře" 2,05*2,35</t>
  </si>
  <si>
    <t>997</t>
  </si>
  <si>
    <t>Doprava suti a vybouraných hmot</t>
  </si>
  <si>
    <t>10</t>
  </si>
  <si>
    <t>997013151</t>
  </si>
  <si>
    <t>Vnitrostaveništní doprava suti a vybouraných hmot vodorovně do 50 m s naložením s omezením mechanizace pro budovy a haly výšky do 6 m</t>
  </si>
  <si>
    <t>t</t>
  </si>
  <si>
    <t>-494416606</t>
  </si>
  <si>
    <t>https://podminky.urs.cz/item/CS_URS_2025_01/997013151</t>
  </si>
  <si>
    <t>11</t>
  </si>
  <si>
    <t>997013501</t>
  </si>
  <si>
    <t>Odvoz suti a vybouraných hmot na skládku nebo meziskládku se složením, na vzdálenost do 1 km</t>
  </si>
  <si>
    <t>-763872515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</si>
  <si>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</si>
  <si>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</si>
  <si>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</si>
  <si>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-821891694</t>
  </si>
  <si>
    <t>https://podminky.urs.cz/item/CS_URS_2025_01/997013509</t>
  </si>
  <si>
    <t>0,72*9 'Přepočtené koeficientem množství</t>
  </si>
  <si>
    <t>13</t>
  </si>
  <si>
    <t>997013631</t>
  </si>
  <si>
    <t>Poplatek za uložení stavebního odpadu na skládce (skládkovné) směsného stavebního a demoličního zatříděného do Katalogu odpadů pod kódem 17 09 04</t>
  </si>
  <si>
    <t>-841340079</t>
  </si>
  <si>
    <t>https://podminky.urs.cz/item/CS_URS_2025_01/997013631</t>
  </si>
  <si>
    <t>998</t>
  </si>
  <si>
    <t>Přesun hmot</t>
  </si>
  <si>
    <t>14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</si>
  <si>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</si>
  <si>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</si>
  <si>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-42794971</t>
  </si>
  <si>
    <t>https://podminky.urs.cz/item/CS_URS_2025_01/998011008</t>
  </si>
  <si>
    <t>PSV</t>
  </si>
  <si>
    <t>Práce a dodávky PSV</t>
  </si>
  <si>
    <t>767 - 1</t>
  </si>
  <si>
    <t>Automatické dveře</t>
  </si>
  <si>
    <t>15</t>
  </si>
  <si>
    <t>767 R_001</t>
  </si>
  <si>
    <t>Montáž, výroba a dodávka - automatické dveře posuvné teleskopické s hliníkovou konstrukcí (vnější) rozměr 205×213+22 cm; zasklení bezpečnostním sklem U=1,1; podrobná specifikace dle PSV ozn.1</t>
  </si>
  <si>
    <t>kus</t>
  </si>
  <si>
    <t>-1667617532</t>
  </si>
  <si>
    <t>998767201</t>
  </si>
  <si>
    <t>Přesun hmot pro zámečnické konstrukce stanovený procentní sazbou (%) z ceny vodorovná dopravní vzdálenost do 50 m základní v objektech výšky do 6 m</t>
  </si>
  <si>
    <t>%</t>
  </si>
  <si>
    <t>972449888</t>
  </si>
  <si>
    <t>https://podminky.urs.cz/item/CS_URS_2025_01/998767201</t>
  </si>
  <si>
    <t>783</t>
  </si>
  <si>
    <t>Dokončovací práce - nátěry</t>
  </si>
  <si>
    <t>17</t>
  </si>
  <si>
    <t>783802250</t>
  </si>
  <si>
    <t>Provedení vyrovnání omítek před provedením nátěrů celoplošně</t>
  </si>
  <si>
    <t>-7593835</t>
  </si>
  <si>
    <t>https://podminky.urs.cz/item/CS_URS_2025_01/783802250</t>
  </si>
  <si>
    <t>"exterier" 0,40*(2,05+2,35*2)</t>
  </si>
  <si>
    <t>18</t>
  </si>
  <si>
    <t>M</t>
  </si>
  <si>
    <t>58565110</t>
  </si>
  <si>
    <t>směs omítková pastovitá pro vyrovnání vnitřních povrchů</t>
  </si>
  <si>
    <t>kg</t>
  </si>
  <si>
    <t>32</t>
  </si>
  <si>
    <t>-1817092134</t>
  </si>
  <si>
    <t>2,7*5 'Přepočtené koeficientem množství</t>
  </si>
  <si>
    <t>19</t>
  </si>
  <si>
    <t>783801201</t>
  </si>
  <si>
    <t>Příprava podkladu omítek před provedením nátěru obroušení</t>
  </si>
  <si>
    <t>-1305847982</t>
  </si>
  <si>
    <t>https://podminky.urs.cz/item/CS_URS_2025_01/783801201</t>
  </si>
  <si>
    <t>20</t>
  </si>
  <si>
    <t>783801403</t>
  </si>
  <si>
    <t>Příprava podkladu omítek před provedením nátěru oprášení</t>
  </si>
  <si>
    <t>-773633572</t>
  </si>
  <si>
    <t>https://podminky.urs.cz/item/CS_URS_2025_01/783801403</t>
  </si>
  <si>
    <t>783823135</t>
  </si>
  <si>
    <t>Penetrační nátěr omítek hladkých omítek hladkých, zrnitých tenkovrstvých nebo štukových stupně členitosti 1 a 2 silikonový</t>
  </si>
  <si>
    <t>-893610087</t>
  </si>
  <si>
    <t>https://podminky.urs.cz/item/CS_URS_2025_01/783823135</t>
  </si>
  <si>
    <t>22</t>
  </si>
  <si>
    <t>783827425</t>
  </si>
  <si>
    <t>Krycí (ochranný) nátěr omítek dvojnásobný hladkých omítek hladkých, zrnitých tenkovrstvých nebo štukových stupně členitosti 1 a 2 silikonový</t>
  </si>
  <si>
    <t>-1454756609</t>
  </si>
  <si>
    <t>https://podminky.urs.cz/item/CS_URS_2025_01/783827425</t>
  </si>
  <si>
    <t>784</t>
  </si>
  <si>
    <t>Dokončovací práce - malby a tapety</t>
  </si>
  <si>
    <t>23</t>
  </si>
  <si>
    <t>619991001</t>
  </si>
  <si>
    <t>Zakrytí vnitřních ploch před znečištěním fólií včetně pozdějšího odkrytí podlah</t>
  </si>
  <si>
    <t>-41073592</t>
  </si>
  <si>
    <t>https://podminky.urs.cz/item/CS_URS_2025_01/619991001</t>
  </si>
  <si>
    <t>zakrytí podlahy</t>
  </si>
  <si>
    <t>2,40*5,15</t>
  </si>
  <si>
    <t>24</t>
  </si>
  <si>
    <t>619991011</t>
  </si>
  <si>
    <t>Zakrytí vnitřních ploch před znečištěním fólií včetně pozdějšího odkrytí samostatných konstrukcí a prvků</t>
  </si>
  <si>
    <t>-1333734140</t>
  </si>
  <si>
    <t>https://podminky.urs.cz/item/CS_URS_2025_01/619991011</t>
  </si>
  <si>
    <t>keramické obklady</t>
  </si>
  <si>
    <t>(0,35+5,15*2+2,40+0,15*2)*1,00</t>
  </si>
  <si>
    <t>25</t>
  </si>
  <si>
    <t>784171111</t>
  </si>
  <si>
    <t>Zakrytí nemalovaných ploch (materiál ve specifikaci) včetně pozdějšího odkrytí svislých ploch např. stěn, oken, dveří v místnostech výšky do 3,80</t>
  </si>
  <si>
    <t>-1828226465</t>
  </si>
  <si>
    <t>https://podminky.urs.cz/item/CS_URS_2025_01/784171111</t>
  </si>
  <si>
    <t>vstupní stěna s dveřmi</t>
  </si>
  <si>
    <t>2,05*2,35</t>
  </si>
  <si>
    <t>vnitřní stěna s dveřmi</t>
  </si>
  <si>
    <t>2,00*2,35</t>
  </si>
  <si>
    <t>26</t>
  </si>
  <si>
    <t>58124844</t>
  </si>
  <si>
    <t>fólie pro malířské potřeby zakrývací tl 25µ 4x5m</t>
  </si>
  <si>
    <t>-1491095253</t>
  </si>
  <si>
    <t>9,518*1,1 'Přepočtené koeficientem množství</t>
  </si>
  <si>
    <t>27</t>
  </si>
  <si>
    <t>784185001</t>
  </si>
  <si>
    <t>Provedení penetrace podkladu jednonásobné v místnostech výšky do 3,80 m</t>
  </si>
  <si>
    <t>1669085530</t>
  </si>
  <si>
    <t>https://podminky.urs.cz/item/CS_URS_2025_01/784185001</t>
  </si>
  <si>
    <t>28</t>
  </si>
  <si>
    <t>58124965</t>
  </si>
  <si>
    <t>hmota nátěrová akrylátová základní penetrační transparentní</t>
  </si>
  <si>
    <t>litr</t>
  </si>
  <si>
    <t>642239985</t>
  </si>
  <si>
    <t>12,36*0,04 'Přepočtené koeficientem množství</t>
  </si>
  <si>
    <t>29</t>
  </si>
  <si>
    <t>784211101</t>
  </si>
  <si>
    <t>Malby z malířských směsí oděruvzdorných za mokra dvojnásobné, bílé za mokra oděruvzdorné výborně v místnostech výšky do 3,80 m</t>
  </si>
  <si>
    <t>-697164337</t>
  </si>
  <si>
    <t>https://podminky.urs.cz/item/CS_URS_2025_01/784211101</t>
  </si>
  <si>
    <t>"strop" 2,40*5,15</t>
  </si>
  <si>
    <t>02 - Silnoproudá a slaboproudá elektrotechnika</t>
  </si>
  <si>
    <t>Rozpočet a výkaz výměr zpracován v SW ASTRA Zlín - rozpočtování v oboru elektro, aktuální cenová úroveň (2025). Import do KROS4.</t>
  </si>
  <si>
    <t>D1 - Silnoproudá a slaboproudá elektrotechnika</t>
  </si>
  <si>
    <t xml:space="preserve">    D2 - Specifikace dodávky Doplnění stávajícího rozvaděče RV</t>
  </si>
  <si>
    <t xml:space="preserve">    D3 - Elektromontáže</t>
  </si>
  <si>
    <t xml:space="preserve">      D4 - Kabeláž, úložný materiál</t>
  </si>
  <si>
    <t xml:space="preserve">        D5 - KABEL SE ZVÝŠENOU ODOLNOSTÍ PROTI ŠÍŘENÍ PLAMENE, BARVA PLÁŠTĚ ORANŽOVÁ, TŘÍDA REAKCE NA OHEŇ - B2 c</t>
  </si>
  <si>
    <t xml:space="preserve">        D6 - UKONČENÍ  VODIČŮ V ROZVADĚČÍCH</t>
  </si>
  <si>
    <t xml:space="preserve">        D7 - Elektroinstalační lišta kovová</t>
  </si>
  <si>
    <t xml:space="preserve">        D8 - Protipožární ucpávky</t>
  </si>
  <si>
    <t xml:space="preserve">      D9 - Napojení ovládání vstupních dveří na domácí telefon</t>
  </si>
  <si>
    <t xml:space="preserve">      D10 - Koordinace, uvedení zařízení do provozu a ostatní práce spojené s montáží</t>
  </si>
  <si>
    <t xml:space="preserve">        D11 - KOORDINACE POSTUPU PRACI</t>
  </si>
  <si>
    <t xml:space="preserve">        D12 - SPOLUPRACE S DODAVATELEM PRI</t>
  </si>
  <si>
    <t xml:space="preserve">        D13 - PROVEDENI REVIZNICH ZKOUSEK DLE CSN 331500</t>
  </si>
  <si>
    <t xml:space="preserve">    D14 - Drobné stavební práce</t>
  </si>
  <si>
    <t xml:space="preserve">      D15 - PRŮRAZ CIHLOVÝM ZDIVEM</t>
  </si>
  <si>
    <t xml:space="preserve">        D16 - VYSEKÁNÍ KABELOVÉHO PROSTUPU DO STÁVAJÍCÍHO ROZVADĚČE</t>
  </si>
  <si>
    <t xml:space="preserve">        D17 - Zapravení kabelového prostupu</t>
  </si>
  <si>
    <t xml:space="preserve">    D18 - Ostatní náklady</t>
  </si>
  <si>
    <t>D1</t>
  </si>
  <si>
    <t>D2</t>
  </si>
  <si>
    <t>Specifikace dodávky Doplnění stávajícího rozvaděče RV</t>
  </si>
  <si>
    <t>Pol1</t>
  </si>
  <si>
    <t>popisny stitek</t>
  </si>
  <si>
    <t>ks</t>
  </si>
  <si>
    <t>64</t>
  </si>
  <si>
    <t>Pol2</t>
  </si>
  <si>
    <t>Jistič 1x6A char. B 10 kA</t>
  </si>
  <si>
    <t>Ks</t>
  </si>
  <si>
    <t>Pol3</t>
  </si>
  <si>
    <t>svorka zapojena RS 6</t>
  </si>
  <si>
    <t>D3</t>
  </si>
  <si>
    <t>Elektromontáže</t>
  </si>
  <si>
    <t>D4</t>
  </si>
  <si>
    <t>Kabeláž, úložný materiál</t>
  </si>
  <si>
    <t>D5</t>
  </si>
  <si>
    <t>KABEL SE ZVÝŠENOU ODOLNOSTÍ PROTI ŠÍŘENÍ PLAMENE, BARVA PLÁŠTĚ ORANŽOVÁ, TŘÍDA REAKCE NA OHEŇ - B2 c</t>
  </si>
  <si>
    <t>Pol4</t>
  </si>
  <si>
    <t>1-CXKH-R-J 3x1,5 , pevně</t>
  </si>
  <si>
    <t>Pol5</t>
  </si>
  <si>
    <t>1-CXKH-R- 1x4, pevně</t>
  </si>
  <si>
    <t>D6</t>
  </si>
  <si>
    <t xml:space="preserve">UKONČENÍ  VODIČŮ V ROZVADĚČÍCH</t>
  </si>
  <si>
    <t>Pol6</t>
  </si>
  <si>
    <t>do 2,5 mm2</t>
  </si>
  <si>
    <t>D7</t>
  </si>
  <si>
    <t>Elektroinstalační lišta kovová</t>
  </si>
  <si>
    <t>Pol7</t>
  </si>
  <si>
    <t>lišta kovová 20x24 včetně ohybů a spojek</t>
  </si>
  <si>
    <t>D8</t>
  </si>
  <si>
    <t>Protipožární ucpávky</t>
  </si>
  <si>
    <t>Pol8</t>
  </si>
  <si>
    <t>Protipožární ucpávky kabelů s požární odolností dle PBŘ, v případně že nebude vyžadována, nebude započítána</t>
  </si>
  <si>
    <t>sbr</t>
  </si>
  <si>
    <t>D9</t>
  </si>
  <si>
    <t>Napojení ovládání vstupních dveří na domácí telefon</t>
  </si>
  <si>
    <t>Pol9</t>
  </si>
  <si>
    <t>Komponenty pro ovládání dveří na čipy: čtečka čipů včetne propojení s automatickými dveřmi č. 3, základní sada 72 ks čipů s možností dodatečného přidělání, napojení na systém domácího telefonu. Součástí položky je všechen elektroinstalační materiál nutný k úpravě domácího telefonu (zdroj pro napájení čtečky, kabeláž pro propojení potřebných komponent a úložný materiál pro povrchovovu montáž, materiálově splňující instalaci vedení do chráněné únikové cesty)</t>
  </si>
  <si>
    <t>Pol10</t>
  </si>
  <si>
    <t>Zaškolení obsluhy na ovládání dveří tří lidí</t>
  </si>
  <si>
    <t>h</t>
  </si>
  <si>
    <t>D10</t>
  </si>
  <si>
    <t>Koordinace, uvedení zařízení do provozu a ostatní práce spojené s montáží</t>
  </si>
  <si>
    <t>Pol11</t>
  </si>
  <si>
    <t>Úprava stávajícího rozvaděče</t>
  </si>
  <si>
    <t>Pol12</t>
  </si>
  <si>
    <t>Napojení nového kabelu do stávajícího rozvaděče</t>
  </si>
  <si>
    <t>Pol13</t>
  </si>
  <si>
    <t>Napojení elektrických dveří</t>
  </si>
  <si>
    <t>Pol14</t>
  </si>
  <si>
    <t>Zabezpeceni pracoviste</t>
  </si>
  <si>
    <t>Pol15</t>
  </si>
  <si>
    <t>Doplňující pospojení kovových lišt</t>
  </si>
  <si>
    <t>30</t>
  </si>
  <si>
    <t>D11</t>
  </si>
  <si>
    <t>KOORDINACE POSTUPU PRACI</t>
  </si>
  <si>
    <t>Pol16</t>
  </si>
  <si>
    <t>S ostatnimi profesemi</t>
  </si>
  <si>
    <t>D12</t>
  </si>
  <si>
    <t>SPOLUPRACE S DODAVATELEM PRI</t>
  </si>
  <si>
    <t>Pol17</t>
  </si>
  <si>
    <t>zapojovani a zkouskach</t>
  </si>
  <si>
    <t>34</t>
  </si>
  <si>
    <t>D13</t>
  </si>
  <si>
    <t>PROVEDENI REVIZNICH ZKOUSEK DLE CSN 331500</t>
  </si>
  <si>
    <t>Pol18</t>
  </si>
  <si>
    <t>Revizni technik</t>
  </si>
  <si>
    <t>hod</t>
  </si>
  <si>
    <t>36</t>
  </si>
  <si>
    <t>Pol19</t>
  </si>
  <si>
    <t>Spoluprace s reviz.technikem</t>
  </si>
  <si>
    <t>38</t>
  </si>
  <si>
    <t>D14</t>
  </si>
  <si>
    <t>Drobné stavební práce</t>
  </si>
  <si>
    <t>D15</t>
  </si>
  <si>
    <t>PRŮRAZ CIHLOVÝM ZDIVEM</t>
  </si>
  <si>
    <t>Pol20</t>
  </si>
  <si>
    <t>O tloušťce 45cm</t>
  </si>
  <si>
    <t>40</t>
  </si>
  <si>
    <t>D16</t>
  </si>
  <si>
    <t>VYSEKÁNÍ KABELOVÉHO PROSTUPU DO STÁVAJÍCÍHO ROZVADĚČE</t>
  </si>
  <si>
    <t>Pol21</t>
  </si>
  <si>
    <t>prosekání prostupu do stávajícího rozvaděče, s ohlednem na stávající kabeláž</t>
  </si>
  <si>
    <t>42</t>
  </si>
  <si>
    <t>D17</t>
  </si>
  <si>
    <t>Zapravení kabelového prostupu</t>
  </si>
  <si>
    <t>Pol22</t>
  </si>
  <si>
    <t>Zednické zapravení po prostupu do rozvaděče a kabelového průrazu</t>
  </si>
  <si>
    <t>44</t>
  </si>
  <si>
    <t>D18</t>
  </si>
  <si>
    <t>Ostatní náklady</t>
  </si>
  <si>
    <t>Pol23</t>
  </si>
  <si>
    <t>Doprava</t>
  </si>
  <si>
    <t>46</t>
  </si>
  <si>
    <t>Pol24</t>
  </si>
  <si>
    <t>Přesun</t>
  </si>
  <si>
    <t>48</t>
  </si>
  <si>
    <t>Pol25</t>
  </si>
  <si>
    <t>PPV</t>
  </si>
  <si>
    <t>50</t>
  </si>
  <si>
    <t>Pol26</t>
  </si>
  <si>
    <t>Podružný materiál</t>
  </si>
  <si>
    <t>52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</si>
  <si>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</si>
  <si>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</si>
  <si>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</si>
  <si>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</si>
  <si>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 - zřízení a odstranění</t>
  </si>
  <si>
    <t>kpl</t>
  </si>
  <si>
    <t>ÚRS</t>
  </si>
  <si>
    <t>1024</t>
  </si>
  <si>
    <t>315473107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</si>
  <si>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</si>
  <si>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</si>
  <si>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</si>
  <si>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</si>
  <si>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</si>
  <si>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</si>
  <si>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</si>
  <si>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</si>
  <si>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</si>
  <si>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071002000</t>
  </si>
  <si>
    <t>Náklady vyplývající z prací prováděných za provozu ( každodenní úklid dotčených prostor, omezení prašnosti apod.)</t>
  </si>
  <si>
    <t>kpl…</t>
  </si>
  <si>
    <t>-1930405439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</si>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</sst>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325302" TargetMode="External" /><Relationship Id="rId2" Type="http://schemas.openxmlformats.org/officeDocument/2006/relationships/hyperlink" Target="https://podminky.urs.cz/item/CS_URS_2025_01/619995001" TargetMode="External" /><Relationship Id="rId3" Type="http://schemas.openxmlformats.org/officeDocument/2006/relationships/hyperlink" Target="https://podminky.urs.cz/item/CS_URS_2025_01/952901111" TargetMode="External" /><Relationship Id="rId4" Type="http://schemas.openxmlformats.org/officeDocument/2006/relationships/hyperlink" Target="https://podminky.urs.cz/item/CS_URS_2024_02/619996117" TargetMode="External" /><Relationship Id="rId5" Type="http://schemas.openxmlformats.org/officeDocument/2006/relationships/hyperlink" Target="https://podminky.urs.cz/item/CS_URS_2025_01/781473810" TargetMode="External" /><Relationship Id="rId6" Type="http://schemas.openxmlformats.org/officeDocument/2006/relationships/hyperlink" Target="https://podminky.urs.cz/item/CS_URS_2025_01/967031132" TargetMode="External" /><Relationship Id="rId7" Type="http://schemas.openxmlformats.org/officeDocument/2006/relationships/hyperlink" Target="https://podminky.urs.cz/item/CS_URS_2025_01/767114821" TargetMode="External" /><Relationship Id="rId8" Type="http://schemas.openxmlformats.org/officeDocument/2006/relationships/hyperlink" Target="https://podminky.urs.cz/item/CS_URS_2025_01/997013151" TargetMode="External" /><Relationship Id="rId9" Type="http://schemas.openxmlformats.org/officeDocument/2006/relationships/hyperlink" Target="https://podminky.urs.cz/item/CS_URS_2025_01/997013501" TargetMode="External" /><Relationship Id="rId10" Type="http://schemas.openxmlformats.org/officeDocument/2006/relationships/hyperlink" Target="https://podminky.urs.cz/item/CS_URS_2025_01/997013509" TargetMode="External" /><Relationship Id="rId11" Type="http://schemas.openxmlformats.org/officeDocument/2006/relationships/hyperlink" Target="https://podminky.urs.cz/item/CS_URS_2025_01/997013631" TargetMode="External" /><Relationship Id="rId12" Type="http://schemas.openxmlformats.org/officeDocument/2006/relationships/hyperlink" Target="https://podminky.urs.cz/item/CS_URS_2025_01/998011008" TargetMode="External" /><Relationship Id="rId13" Type="http://schemas.openxmlformats.org/officeDocument/2006/relationships/hyperlink" Target="https://podminky.urs.cz/item/CS_URS_2025_01/998767201" TargetMode="External" /><Relationship Id="rId14" Type="http://schemas.openxmlformats.org/officeDocument/2006/relationships/hyperlink" Target="https://podminky.urs.cz/item/CS_URS_2025_01/783802250" TargetMode="External" /><Relationship Id="rId15" Type="http://schemas.openxmlformats.org/officeDocument/2006/relationships/hyperlink" Target="https://podminky.urs.cz/item/CS_URS_2025_01/783801201" TargetMode="External" /><Relationship Id="rId16" Type="http://schemas.openxmlformats.org/officeDocument/2006/relationships/hyperlink" Target="https://podminky.urs.cz/item/CS_URS_2025_01/783801403" TargetMode="External" /><Relationship Id="rId17" Type="http://schemas.openxmlformats.org/officeDocument/2006/relationships/hyperlink" Target="https://podminky.urs.cz/item/CS_URS_2025_01/783823135" TargetMode="External" /><Relationship Id="rId18" Type="http://schemas.openxmlformats.org/officeDocument/2006/relationships/hyperlink" Target="https://podminky.urs.cz/item/CS_URS_2025_01/783827425" TargetMode="External" /><Relationship Id="rId19" Type="http://schemas.openxmlformats.org/officeDocument/2006/relationships/hyperlink" Target="https://podminky.urs.cz/item/CS_URS_2025_01/619991001" TargetMode="External" /><Relationship Id="rId20" Type="http://schemas.openxmlformats.org/officeDocument/2006/relationships/hyperlink" Target="https://podminky.urs.cz/item/CS_URS_2025_01/619991011" TargetMode="External" /><Relationship Id="rId21" Type="http://schemas.openxmlformats.org/officeDocument/2006/relationships/hyperlink" Target="https://podminky.urs.cz/item/CS_URS_2025_01/784171111" TargetMode="External" /><Relationship Id="rId22" Type="http://schemas.openxmlformats.org/officeDocument/2006/relationships/hyperlink" Target="https://podminky.urs.cz/item/CS_URS_2025_01/784185001" TargetMode="External" /><Relationship Id="rId23" Type="http://schemas.openxmlformats.org/officeDocument/2006/relationships/hyperlink" Target="https://podminky.urs.cz/item/CS_URS_2025_01/784211101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DPS Za Prachárnou 43 - výměna vstupních dveří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Jihlava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4. 2. 2025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Jihlava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SPA spol.s r.o., Jihlava, Havlíčkova 46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Fr.Neuwirth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stavební část'!P92</f>
        <v>0</v>
      </c>
      <c r="AV55" s="123">
        <f>'01 - stavební část'!J33</f>
        <v>0</v>
      </c>
      <c r="AW55" s="123">
        <f>'01 - stavební část'!J34</f>
        <v>0</v>
      </c>
      <c r="AX55" s="123">
        <f>'01 - stavební část'!J35</f>
        <v>0</v>
      </c>
      <c r="AY55" s="123">
        <f>'01 - stavební část'!J36</f>
        <v>0</v>
      </c>
      <c r="AZ55" s="123">
        <f>'01 - stavební část'!F33</f>
        <v>0</v>
      </c>
      <c r="BA55" s="123">
        <f>'01 - stavební část'!F34</f>
        <v>0</v>
      </c>
      <c r="BB55" s="123">
        <f>'01 - stavební část'!F35</f>
        <v>0</v>
      </c>
      <c r="BC55" s="123">
        <f>'01 - stavební část'!F36</f>
        <v>0</v>
      </c>
      <c r="BD55" s="125">
        <f>'01 - stavební část'!F37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80</v>
      </c>
    </row>
    <row r="56" s="7" customFormat="1" ht="16.5" customHeight="1">
      <c r="A56" s="114" t="s">
        <v>76</v>
      </c>
      <c r="B56" s="115"/>
      <c r="C56" s="116"/>
      <c r="D56" s="117" t="s">
        <v>82</v>
      </c>
      <c r="E56" s="117"/>
      <c r="F56" s="117"/>
      <c r="G56" s="117"/>
      <c r="H56" s="117"/>
      <c r="I56" s="118"/>
      <c r="J56" s="117" t="s">
        <v>83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Silnoproudá a slabop...'!J30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'02 - Silnoproudá a slabop...'!P97</f>
        <v>0</v>
      </c>
      <c r="AV56" s="123">
        <f>'02 - Silnoproudá a slabop...'!J33</f>
        <v>0</v>
      </c>
      <c r="AW56" s="123">
        <f>'02 - Silnoproudá a slabop...'!J34</f>
        <v>0</v>
      </c>
      <c r="AX56" s="123">
        <f>'02 - Silnoproudá a slabop...'!J35</f>
        <v>0</v>
      </c>
      <c r="AY56" s="123">
        <f>'02 - Silnoproudá a slabop...'!J36</f>
        <v>0</v>
      </c>
      <c r="AZ56" s="123">
        <f>'02 - Silnoproudá a slabop...'!F33</f>
        <v>0</v>
      </c>
      <c r="BA56" s="123">
        <f>'02 - Silnoproudá a slabop...'!F34</f>
        <v>0</v>
      </c>
      <c r="BB56" s="123">
        <f>'02 - Silnoproudá a slabop...'!F35</f>
        <v>0</v>
      </c>
      <c r="BC56" s="123">
        <f>'02 - Silnoproudá a slabop...'!F36</f>
        <v>0</v>
      </c>
      <c r="BD56" s="125">
        <f>'02 - Silnoproudá a slabop...'!F37</f>
        <v>0</v>
      </c>
      <c r="BE56" s="7"/>
      <c r="BT56" s="126" t="s">
        <v>80</v>
      </c>
      <c r="BV56" s="126" t="s">
        <v>74</v>
      </c>
      <c r="BW56" s="126" t="s">
        <v>84</v>
      </c>
      <c r="BX56" s="126" t="s">
        <v>5</v>
      </c>
      <c r="CL56" s="126" t="s">
        <v>19</v>
      </c>
      <c r="CM56" s="126" t="s">
        <v>80</v>
      </c>
    </row>
    <row r="57" s="7" customFormat="1" ht="16.5" customHeight="1">
      <c r="A57" s="114" t="s">
        <v>76</v>
      </c>
      <c r="B57" s="115"/>
      <c r="C57" s="116"/>
      <c r="D57" s="117" t="s">
        <v>85</v>
      </c>
      <c r="E57" s="117"/>
      <c r="F57" s="117"/>
      <c r="G57" s="117"/>
      <c r="H57" s="117"/>
      <c r="I57" s="118"/>
      <c r="J57" s="117" t="s">
        <v>86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'VON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7">
        <v>0</v>
      </c>
      <c r="AT57" s="128">
        <f>ROUND(SUM(AV57:AW57),2)</f>
        <v>0</v>
      </c>
      <c r="AU57" s="129">
        <f>'VON - Vedlejší a ostatní ...'!P80</f>
        <v>0</v>
      </c>
      <c r="AV57" s="128">
        <f>'VON - Vedlejší a ostatní ...'!J33</f>
        <v>0</v>
      </c>
      <c r="AW57" s="128">
        <f>'VON - Vedlejší a ostatní ...'!J34</f>
        <v>0</v>
      </c>
      <c r="AX57" s="128">
        <f>'VON - Vedlejší a ostatní ...'!J35</f>
        <v>0</v>
      </c>
      <c r="AY57" s="128">
        <f>'VON - Vedlejší a ostatní ...'!J36</f>
        <v>0</v>
      </c>
      <c r="AZ57" s="128">
        <f>'VON - Vedlejší a ostatní ...'!F33</f>
        <v>0</v>
      </c>
      <c r="BA57" s="128">
        <f>'VON - Vedlejší a ostatní ...'!F34</f>
        <v>0</v>
      </c>
      <c r="BB57" s="128">
        <f>'VON - Vedlejší a ostatní ...'!F35</f>
        <v>0</v>
      </c>
      <c r="BC57" s="128">
        <f>'VON - Vedlejší a ostatní ...'!F36</f>
        <v>0</v>
      </c>
      <c r="BD57" s="130">
        <f>'VON - Vedlejší a ostatní ...'!F37</f>
        <v>0</v>
      </c>
      <c r="BE57" s="7"/>
      <c r="BT57" s="126" t="s">
        <v>80</v>
      </c>
      <c r="BV57" s="126" t="s">
        <v>74</v>
      </c>
      <c r="BW57" s="126" t="s">
        <v>87</v>
      </c>
      <c r="BX57" s="126" t="s">
        <v>5</v>
      </c>
      <c r="CL57" s="126" t="s">
        <v>19</v>
      </c>
      <c r="CM57" s="126" t="s">
        <v>80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Q42VTCb6d7s4ydxaLTCr7pphUfiE1f+5wSlAkeX9cybZssITFYNSBJv4CNXzQORBSr/4MX9zFhubFCS3QJMlsg==" hashValue="RiFiCXAYAn7N/OHu/DyU+nnkQnYe5iRTn4lEwTM+wDeLqFu6Jcgdcy8KJCFVce80HhZe8tBnCXPaeCjPxOBOFg==" algorithmName="SHA-512" password="CEE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část'!C2" display="/"/>
    <hyperlink ref="A56" location="'02 - Silnoproudá a slabop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DPS Za Prachárnou 43 - výměna vstupních dveří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ROUND((SUM(BE92:BE194)),  2)</f>
        <v>0</v>
      </c>
      <c r="G33" s="41"/>
      <c r="H33" s="41"/>
      <c r="I33" s="151">
        <v>0.20999999999999999</v>
      </c>
      <c r="J33" s="150">
        <f>ROUND(((SUM(BE92:BE194))*I33),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ROUND((SUM(BF92:BF194)),  2)</f>
        <v>0</v>
      </c>
      <c r="G34" s="41"/>
      <c r="H34" s="41"/>
      <c r="I34" s="151">
        <v>0.12</v>
      </c>
      <c r="J34" s="150">
        <f>ROUND(((SUM(BF92:BF194))*I34),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ROUND((SUM(BG92:BG194)),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ROUND((SUM(BH92:BH194)),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ROUND((SUM(BI92:BI194)),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DPS Za Prachárnou 43 - výměna vstupních dveří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Jihlava</v>
      </c>
      <c r="G52" s="43"/>
      <c r="H52" s="43"/>
      <c r="I52" s="35" t="s">
        <v>23</v>
      </c>
      <c r="J52" s="75" t="str">
        <f>IF(J12="","",J12)</f>
        <v>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Jihlava</v>
      </c>
      <c r="G54" s="43"/>
      <c r="H54" s="43"/>
      <c r="I54" s="35" t="s">
        <v>31</v>
      </c>
      <c r="J54" s="39" t="str">
        <f>E21</f>
        <v>SPA spol.s r.o., Jihlava, Havlíčkova 46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92</v>
      </c>
      <c r="D57" s="165"/>
      <c r="E57" s="165"/>
      <c r="F57" s="165"/>
      <c r="G57" s="165"/>
      <c r="H57" s="165"/>
      <c r="I57" s="165"/>
      <c r="J57" s="166" t="s">
        <v>93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94</v>
      </c>
    </row>
    <row r="60" s="9" customFormat="1" ht="24.96" customHeight="1">
      <c r="A60" s="9"/>
      <c r="B60" s="168"/>
      <c r="C60" s="169"/>
      <c r="D60" s="170" t="s">
        <v>95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96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4"/>
      <c r="C62" s="175"/>
      <c r="D62" s="176" t="s">
        <v>97</v>
      </c>
      <c r="E62" s="177"/>
      <c r="F62" s="177"/>
      <c r="G62" s="177"/>
      <c r="H62" s="177"/>
      <c r="I62" s="177"/>
      <c r="J62" s="178">
        <f>J95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98</v>
      </c>
      <c r="E63" s="177"/>
      <c r="F63" s="177"/>
      <c r="G63" s="177"/>
      <c r="H63" s="177"/>
      <c r="I63" s="177"/>
      <c r="J63" s="178">
        <f>J105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4"/>
      <c r="C64" s="175"/>
      <c r="D64" s="176" t="s">
        <v>99</v>
      </c>
      <c r="E64" s="177"/>
      <c r="F64" s="177"/>
      <c r="G64" s="177"/>
      <c r="H64" s="177"/>
      <c r="I64" s="177"/>
      <c r="J64" s="178">
        <f>J106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4"/>
      <c r="C65" s="175"/>
      <c r="D65" s="176" t="s">
        <v>100</v>
      </c>
      <c r="E65" s="177"/>
      <c r="F65" s="177"/>
      <c r="G65" s="177"/>
      <c r="H65" s="177"/>
      <c r="I65" s="177"/>
      <c r="J65" s="178">
        <f>J108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4"/>
      <c r="C66" s="175"/>
      <c r="D66" s="176" t="s">
        <v>101</v>
      </c>
      <c r="E66" s="177"/>
      <c r="F66" s="177"/>
      <c r="G66" s="177"/>
      <c r="H66" s="177"/>
      <c r="I66" s="177"/>
      <c r="J66" s="178">
        <f>J117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102</v>
      </c>
      <c r="E67" s="177"/>
      <c r="F67" s="177"/>
      <c r="G67" s="177"/>
      <c r="H67" s="177"/>
      <c r="I67" s="177"/>
      <c r="J67" s="178">
        <f>J134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103</v>
      </c>
      <c r="E68" s="177"/>
      <c r="F68" s="177"/>
      <c r="G68" s="177"/>
      <c r="H68" s="177"/>
      <c r="I68" s="177"/>
      <c r="J68" s="178">
        <f>J144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104</v>
      </c>
      <c r="E69" s="171"/>
      <c r="F69" s="171"/>
      <c r="G69" s="171"/>
      <c r="H69" s="171"/>
      <c r="I69" s="171"/>
      <c r="J69" s="172">
        <f>J147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105</v>
      </c>
      <c r="E70" s="177"/>
      <c r="F70" s="177"/>
      <c r="G70" s="177"/>
      <c r="H70" s="177"/>
      <c r="I70" s="177"/>
      <c r="J70" s="178">
        <f>J148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106</v>
      </c>
      <c r="E71" s="177"/>
      <c r="F71" s="177"/>
      <c r="G71" s="177"/>
      <c r="H71" s="177"/>
      <c r="I71" s="177"/>
      <c r="J71" s="178">
        <f>J152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107</v>
      </c>
      <c r="E72" s="177"/>
      <c r="F72" s="177"/>
      <c r="G72" s="177"/>
      <c r="H72" s="177"/>
      <c r="I72" s="177"/>
      <c r="J72" s="178">
        <f>J167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108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DPS Za Prachárnou 43 - výměna vstupních dveří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89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01 - stavební část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Jihlava</v>
      </c>
      <c r="G86" s="43"/>
      <c r="H86" s="43"/>
      <c r="I86" s="35" t="s">
        <v>23</v>
      </c>
      <c r="J86" s="75" t="str">
        <f>IF(J12="","",J12)</f>
        <v>4. 2. 2025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25</v>
      </c>
      <c r="D88" s="43"/>
      <c r="E88" s="43"/>
      <c r="F88" s="30" t="str">
        <f>E15</f>
        <v>Statutární město Jihlava</v>
      </c>
      <c r="G88" s="43"/>
      <c r="H88" s="43"/>
      <c r="I88" s="35" t="s">
        <v>31</v>
      </c>
      <c r="J88" s="39" t="str">
        <f>E21</f>
        <v>SPA spol.s r.o., Jihlava, Havlíčkova 46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IF(E18="","",E18)</f>
        <v>Vyplň údaj</v>
      </c>
      <c r="G89" s="43"/>
      <c r="H89" s="43"/>
      <c r="I89" s="35" t="s">
        <v>34</v>
      </c>
      <c r="J89" s="39" t="str">
        <f>E24</f>
        <v>Fr.Neuwirth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109</v>
      </c>
      <c r="D91" s="183" t="s">
        <v>57</v>
      </c>
      <c r="E91" s="183" t="s">
        <v>53</v>
      </c>
      <c r="F91" s="183" t="s">
        <v>54</v>
      </c>
      <c r="G91" s="183" t="s">
        <v>110</v>
      </c>
      <c r="H91" s="183" t="s">
        <v>111</v>
      </c>
      <c r="I91" s="183" t="s">
        <v>112</v>
      </c>
      <c r="J91" s="183" t="s">
        <v>93</v>
      </c>
      <c r="K91" s="184" t="s">
        <v>113</v>
      </c>
      <c r="L91" s="185"/>
      <c r="M91" s="95" t="s">
        <v>19</v>
      </c>
      <c r="N91" s="96" t="s">
        <v>42</v>
      </c>
      <c r="O91" s="96" t="s">
        <v>114</v>
      </c>
      <c r="P91" s="96" t="s">
        <v>115</v>
      </c>
      <c r="Q91" s="96" t="s">
        <v>116</v>
      </c>
      <c r="R91" s="96" t="s">
        <v>117</v>
      </c>
      <c r="S91" s="96" t="s">
        <v>118</v>
      </c>
      <c r="T91" s="97" t="s">
        <v>119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120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P93+P147</f>
        <v>0</v>
      </c>
      <c r="Q92" s="99"/>
      <c r="R92" s="188">
        <f>R93+R147</f>
        <v>0.45143306</v>
      </c>
      <c r="S92" s="99"/>
      <c r="T92" s="189">
        <f>T93+T147</f>
        <v>0.7197181399999999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71</v>
      </c>
      <c r="AU92" s="20" t="s">
        <v>94</v>
      </c>
      <c r="BK92" s="190">
        <f>BK93+BK147</f>
        <v>0</v>
      </c>
    </row>
    <row r="93" s="12" customFormat="1" ht="25.92" customHeight="1">
      <c r="A93" s="12"/>
      <c r="B93" s="191"/>
      <c r="C93" s="192"/>
      <c r="D93" s="193" t="s">
        <v>71</v>
      </c>
      <c r="E93" s="194" t="s">
        <v>121</v>
      </c>
      <c r="F93" s="194" t="s">
        <v>122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P94+P105+P134+P144</f>
        <v>0</v>
      </c>
      <c r="Q93" s="199"/>
      <c r="R93" s="200">
        <f>R94+R105+R134+R144</f>
        <v>0.42952856</v>
      </c>
      <c r="S93" s="199"/>
      <c r="T93" s="201">
        <f>T94+T105+T134+T144</f>
        <v>0.71788999999999992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80</v>
      </c>
      <c r="AT93" s="203" t="s">
        <v>71</v>
      </c>
      <c r="AU93" s="203" t="s">
        <v>72</v>
      </c>
      <c r="AY93" s="202" t="s">
        <v>123</v>
      </c>
      <c r="BK93" s="204">
        <f>BK94+BK105+BK134+BK144</f>
        <v>0</v>
      </c>
    </row>
    <row r="94" s="12" customFormat="1" ht="22.8" customHeight="1">
      <c r="A94" s="12"/>
      <c r="B94" s="191"/>
      <c r="C94" s="192"/>
      <c r="D94" s="193" t="s">
        <v>71</v>
      </c>
      <c r="E94" s="205" t="s">
        <v>124</v>
      </c>
      <c r="F94" s="205" t="s">
        <v>125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P95</f>
        <v>0</v>
      </c>
      <c r="Q94" s="199"/>
      <c r="R94" s="200">
        <f>R95</f>
        <v>0.10219884000000001</v>
      </c>
      <c r="S94" s="199"/>
      <c r="T94" s="201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80</v>
      </c>
      <c r="AT94" s="203" t="s">
        <v>71</v>
      </c>
      <c r="AU94" s="203" t="s">
        <v>80</v>
      </c>
      <c r="AY94" s="202" t="s">
        <v>123</v>
      </c>
      <c r="BK94" s="204">
        <f>BK95</f>
        <v>0</v>
      </c>
    </row>
    <row r="95" s="12" customFormat="1" ht="20.88" customHeight="1">
      <c r="A95" s="12"/>
      <c r="B95" s="191"/>
      <c r="C95" s="192"/>
      <c r="D95" s="193" t="s">
        <v>71</v>
      </c>
      <c r="E95" s="205" t="s">
        <v>126</v>
      </c>
      <c r="F95" s="205" t="s">
        <v>127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SUM(P96:P104)</f>
        <v>0</v>
      </c>
      <c r="Q95" s="199"/>
      <c r="R95" s="200">
        <f>SUM(R96:R104)</f>
        <v>0.10219884000000001</v>
      </c>
      <c r="S95" s="199"/>
      <c r="T95" s="201">
        <f>SUM(T96:T104)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80</v>
      </c>
      <c r="AT95" s="203" t="s">
        <v>71</v>
      </c>
      <c r="AU95" s="203" t="s">
        <v>128</v>
      </c>
      <c r="AY95" s="202" t="s">
        <v>123</v>
      </c>
      <c r="BK95" s="204">
        <f>SUM(BK96:BK104)</f>
        <v>0</v>
      </c>
    </row>
    <row r="96" s="2" customFormat="1" ht="16.5" customHeight="1">
      <c r="A96" s="41"/>
      <c r="B96" s="42"/>
      <c r="C96" s="207" t="s">
        <v>80</v>
      </c>
      <c r="D96" s="207" t="s">
        <v>129</v>
      </c>
      <c r="E96" s="208" t="s">
        <v>130</v>
      </c>
      <c r="F96" s="209" t="s">
        <v>131</v>
      </c>
      <c r="G96" s="210" t="s">
        <v>132</v>
      </c>
      <c r="H96" s="211">
        <v>2.363</v>
      </c>
      <c r="I96" s="212"/>
      <c r="J96" s="213">
        <f>ROUND(I96*H96,2)</f>
        <v>0</v>
      </c>
      <c r="K96" s="209" t="s">
        <v>133</v>
      </c>
      <c r="L96" s="47"/>
      <c r="M96" s="214" t="s">
        <v>19</v>
      </c>
      <c r="N96" s="215" t="s">
        <v>44</v>
      </c>
      <c r="O96" s="87"/>
      <c r="P96" s="216">
        <f>O96*H96</f>
        <v>0</v>
      </c>
      <c r="Q96" s="216">
        <v>0.034680000000000002</v>
      </c>
      <c r="R96" s="216">
        <f>Q96*H96</f>
        <v>0.081948840000000009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134</v>
      </c>
      <c r="AT96" s="218" t="s">
        <v>129</v>
      </c>
      <c r="AU96" s="218" t="s">
        <v>135</v>
      </c>
      <c r="AY96" s="20" t="s">
        <v>123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128</v>
      </c>
      <c r="BK96" s="219">
        <f>ROUND(I96*H96,2)</f>
        <v>0</v>
      </c>
      <c r="BL96" s="20" t="s">
        <v>134</v>
      </c>
      <c r="BM96" s="218" t="s">
        <v>136</v>
      </c>
    </row>
    <row r="97" s="2" customFormat="1">
      <c r="A97" s="41"/>
      <c r="B97" s="42"/>
      <c r="C97" s="43"/>
      <c r="D97" s="220" t="s">
        <v>137</v>
      </c>
      <c r="E97" s="43"/>
      <c r="F97" s="221" t="s">
        <v>138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137</v>
      </c>
      <c r="AU97" s="20" t="s">
        <v>135</v>
      </c>
    </row>
    <row r="98" s="13" customFormat="1">
      <c r="A98" s="13"/>
      <c r="B98" s="225"/>
      <c r="C98" s="226"/>
      <c r="D98" s="227" t="s">
        <v>139</v>
      </c>
      <c r="E98" s="228" t="s">
        <v>19</v>
      </c>
      <c r="F98" s="229" t="s">
        <v>140</v>
      </c>
      <c r="G98" s="226"/>
      <c r="H98" s="230">
        <v>2.363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139</v>
      </c>
      <c r="AU98" s="236" t="s">
        <v>135</v>
      </c>
      <c r="AV98" s="13" t="s">
        <v>128</v>
      </c>
      <c r="AW98" s="13" t="s">
        <v>33</v>
      </c>
      <c r="AX98" s="13" t="s">
        <v>72</v>
      </c>
      <c r="AY98" s="236" t="s">
        <v>123</v>
      </c>
    </row>
    <row r="99" s="14" customFormat="1">
      <c r="A99" s="14"/>
      <c r="B99" s="237"/>
      <c r="C99" s="238"/>
      <c r="D99" s="227" t="s">
        <v>139</v>
      </c>
      <c r="E99" s="239" t="s">
        <v>19</v>
      </c>
      <c r="F99" s="240" t="s">
        <v>141</v>
      </c>
      <c r="G99" s="238"/>
      <c r="H99" s="241">
        <v>2.363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139</v>
      </c>
      <c r="AU99" s="247" t="s">
        <v>135</v>
      </c>
      <c r="AV99" s="14" t="s">
        <v>135</v>
      </c>
      <c r="AW99" s="14" t="s">
        <v>33</v>
      </c>
      <c r="AX99" s="14" t="s">
        <v>80</v>
      </c>
      <c r="AY99" s="247" t="s">
        <v>123</v>
      </c>
    </row>
    <row r="100" s="2" customFormat="1" ht="16.5" customHeight="1">
      <c r="A100" s="41"/>
      <c r="B100" s="42"/>
      <c r="C100" s="207" t="s">
        <v>128</v>
      </c>
      <c r="D100" s="207" t="s">
        <v>129</v>
      </c>
      <c r="E100" s="208" t="s">
        <v>142</v>
      </c>
      <c r="F100" s="209" t="s">
        <v>143</v>
      </c>
      <c r="G100" s="210" t="s">
        <v>144</v>
      </c>
      <c r="H100" s="211">
        <v>13.5</v>
      </c>
      <c r="I100" s="212"/>
      <c r="J100" s="213">
        <f>ROUND(I100*H100,2)</f>
        <v>0</v>
      </c>
      <c r="K100" s="209" t="s">
        <v>133</v>
      </c>
      <c r="L100" s="47"/>
      <c r="M100" s="214" t="s">
        <v>19</v>
      </c>
      <c r="N100" s="215" t="s">
        <v>44</v>
      </c>
      <c r="O100" s="87"/>
      <c r="P100" s="216">
        <f>O100*H100</f>
        <v>0</v>
      </c>
      <c r="Q100" s="216">
        <v>0.0015</v>
      </c>
      <c r="R100" s="216">
        <f>Q100*H100</f>
        <v>0.020250000000000001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134</v>
      </c>
      <c r="AT100" s="218" t="s">
        <v>129</v>
      </c>
      <c r="AU100" s="218" t="s">
        <v>135</v>
      </c>
      <c r="AY100" s="20" t="s">
        <v>123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128</v>
      </c>
      <c r="BK100" s="219">
        <f>ROUND(I100*H100,2)</f>
        <v>0</v>
      </c>
      <c r="BL100" s="20" t="s">
        <v>134</v>
      </c>
      <c r="BM100" s="218" t="s">
        <v>145</v>
      </c>
    </row>
    <row r="101" s="2" customFormat="1">
      <c r="A101" s="41"/>
      <c r="B101" s="42"/>
      <c r="C101" s="43"/>
      <c r="D101" s="220" t="s">
        <v>137</v>
      </c>
      <c r="E101" s="43"/>
      <c r="F101" s="221" t="s">
        <v>146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137</v>
      </c>
      <c r="AU101" s="20" t="s">
        <v>135</v>
      </c>
    </row>
    <row r="102" s="13" customFormat="1">
      <c r="A102" s="13"/>
      <c r="B102" s="225"/>
      <c r="C102" s="226"/>
      <c r="D102" s="227" t="s">
        <v>139</v>
      </c>
      <c r="E102" s="228" t="s">
        <v>19</v>
      </c>
      <c r="F102" s="229" t="s">
        <v>147</v>
      </c>
      <c r="G102" s="226"/>
      <c r="H102" s="230">
        <v>6.75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139</v>
      </c>
      <c r="AU102" s="236" t="s">
        <v>135</v>
      </c>
      <c r="AV102" s="13" t="s">
        <v>128</v>
      </c>
      <c r="AW102" s="13" t="s">
        <v>33</v>
      </c>
      <c r="AX102" s="13" t="s">
        <v>72</v>
      </c>
      <c r="AY102" s="236" t="s">
        <v>123</v>
      </c>
    </row>
    <row r="103" s="13" customFormat="1">
      <c r="A103" s="13"/>
      <c r="B103" s="225"/>
      <c r="C103" s="226"/>
      <c r="D103" s="227" t="s">
        <v>139</v>
      </c>
      <c r="E103" s="228" t="s">
        <v>19</v>
      </c>
      <c r="F103" s="229" t="s">
        <v>148</v>
      </c>
      <c r="G103" s="226"/>
      <c r="H103" s="230">
        <v>6.75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139</v>
      </c>
      <c r="AU103" s="236" t="s">
        <v>135</v>
      </c>
      <c r="AV103" s="13" t="s">
        <v>128</v>
      </c>
      <c r="AW103" s="13" t="s">
        <v>33</v>
      </c>
      <c r="AX103" s="13" t="s">
        <v>72</v>
      </c>
      <c r="AY103" s="236" t="s">
        <v>123</v>
      </c>
    </row>
    <row r="104" s="14" customFormat="1">
      <c r="A104" s="14"/>
      <c r="B104" s="237"/>
      <c r="C104" s="238"/>
      <c r="D104" s="227" t="s">
        <v>139</v>
      </c>
      <c r="E104" s="239" t="s">
        <v>19</v>
      </c>
      <c r="F104" s="240" t="s">
        <v>141</v>
      </c>
      <c r="G104" s="238"/>
      <c r="H104" s="241">
        <v>13.5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139</v>
      </c>
      <c r="AU104" s="247" t="s">
        <v>135</v>
      </c>
      <c r="AV104" s="14" t="s">
        <v>135</v>
      </c>
      <c r="AW104" s="14" t="s">
        <v>33</v>
      </c>
      <c r="AX104" s="14" t="s">
        <v>80</v>
      </c>
      <c r="AY104" s="247" t="s">
        <v>123</v>
      </c>
    </row>
    <row r="105" s="12" customFormat="1" ht="22.8" customHeight="1">
      <c r="A105" s="12"/>
      <c r="B105" s="191"/>
      <c r="C105" s="192"/>
      <c r="D105" s="193" t="s">
        <v>71</v>
      </c>
      <c r="E105" s="205" t="s">
        <v>149</v>
      </c>
      <c r="F105" s="205" t="s">
        <v>150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P106+P108+P117</f>
        <v>0</v>
      </c>
      <c r="Q105" s="199"/>
      <c r="R105" s="200">
        <f>R106+R108+R117</f>
        <v>0.32732971999999999</v>
      </c>
      <c r="S105" s="199"/>
      <c r="T105" s="201">
        <f>T106+T108+T117</f>
        <v>0.71788999999999992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80</v>
      </c>
      <c r="AT105" s="203" t="s">
        <v>71</v>
      </c>
      <c r="AU105" s="203" t="s">
        <v>80</v>
      </c>
      <c r="AY105" s="202" t="s">
        <v>123</v>
      </c>
      <c r="BK105" s="204">
        <f>BK106+BK108+BK117</f>
        <v>0</v>
      </c>
    </row>
    <row r="106" s="12" customFormat="1" ht="20.88" customHeight="1">
      <c r="A106" s="12"/>
      <c r="B106" s="191"/>
      <c r="C106" s="192"/>
      <c r="D106" s="193" t="s">
        <v>71</v>
      </c>
      <c r="E106" s="205" t="s">
        <v>151</v>
      </c>
      <c r="F106" s="205" t="s">
        <v>152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P107</f>
        <v>0</v>
      </c>
      <c r="Q106" s="199"/>
      <c r="R106" s="200">
        <f>R107</f>
        <v>0</v>
      </c>
      <c r="S106" s="199"/>
      <c r="T106" s="201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80</v>
      </c>
      <c r="AT106" s="203" t="s">
        <v>71</v>
      </c>
      <c r="AU106" s="203" t="s">
        <v>128</v>
      </c>
      <c r="AY106" s="202" t="s">
        <v>123</v>
      </c>
      <c r="BK106" s="204">
        <f>BK107</f>
        <v>0</v>
      </c>
    </row>
    <row r="107" s="2" customFormat="1" ht="24.15" customHeight="1">
      <c r="A107" s="41"/>
      <c r="B107" s="42"/>
      <c r="C107" s="207" t="s">
        <v>135</v>
      </c>
      <c r="D107" s="207" t="s">
        <v>129</v>
      </c>
      <c r="E107" s="208" t="s">
        <v>153</v>
      </c>
      <c r="F107" s="209" t="s">
        <v>154</v>
      </c>
      <c r="G107" s="210" t="s">
        <v>155</v>
      </c>
      <c r="H107" s="211">
        <v>2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44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134</v>
      </c>
      <c r="AT107" s="218" t="s">
        <v>129</v>
      </c>
      <c r="AU107" s="218" t="s">
        <v>135</v>
      </c>
      <c r="AY107" s="20" t="s">
        <v>123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128</v>
      </c>
      <c r="BK107" s="219">
        <f>ROUND(I107*H107,2)</f>
        <v>0</v>
      </c>
      <c r="BL107" s="20" t="s">
        <v>134</v>
      </c>
      <c r="BM107" s="218" t="s">
        <v>156</v>
      </c>
    </row>
    <row r="108" s="12" customFormat="1" ht="20.88" customHeight="1">
      <c r="A108" s="12"/>
      <c r="B108" s="191"/>
      <c r="C108" s="192"/>
      <c r="D108" s="193" t="s">
        <v>71</v>
      </c>
      <c r="E108" s="205" t="s">
        <v>157</v>
      </c>
      <c r="F108" s="205" t="s">
        <v>158</v>
      </c>
      <c r="G108" s="192"/>
      <c r="H108" s="192"/>
      <c r="I108" s="195"/>
      <c r="J108" s="206">
        <f>BK108</f>
        <v>0</v>
      </c>
      <c r="K108" s="192"/>
      <c r="L108" s="197"/>
      <c r="M108" s="198"/>
      <c r="N108" s="199"/>
      <c r="O108" s="199"/>
      <c r="P108" s="200">
        <f>SUM(P109:P116)</f>
        <v>0</v>
      </c>
      <c r="Q108" s="199"/>
      <c r="R108" s="200">
        <f>SUM(R109:R116)</f>
        <v>0.32732971999999999</v>
      </c>
      <c r="S108" s="199"/>
      <c r="T108" s="201">
        <f>SUM(T109:T116)</f>
        <v>0.32135999999999998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80</v>
      </c>
      <c r="AT108" s="203" t="s">
        <v>71</v>
      </c>
      <c r="AU108" s="203" t="s">
        <v>128</v>
      </c>
      <c r="AY108" s="202" t="s">
        <v>123</v>
      </c>
      <c r="BK108" s="204">
        <f>SUM(BK109:BK116)</f>
        <v>0</v>
      </c>
    </row>
    <row r="109" s="2" customFormat="1" ht="24.15" customHeight="1">
      <c r="A109" s="41"/>
      <c r="B109" s="42"/>
      <c r="C109" s="207" t="s">
        <v>134</v>
      </c>
      <c r="D109" s="207" t="s">
        <v>129</v>
      </c>
      <c r="E109" s="208" t="s">
        <v>159</v>
      </c>
      <c r="F109" s="209" t="s">
        <v>160</v>
      </c>
      <c r="G109" s="210" t="s">
        <v>132</v>
      </c>
      <c r="H109" s="211">
        <v>13.283</v>
      </c>
      <c r="I109" s="212"/>
      <c r="J109" s="213">
        <f>ROUND(I109*H109,2)</f>
        <v>0</v>
      </c>
      <c r="K109" s="209" t="s">
        <v>133</v>
      </c>
      <c r="L109" s="47"/>
      <c r="M109" s="214" t="s">
        <v>19</v>
      </c>
      <c r="N109" s="215" t="s">
        <v>44</v>
      </c>
      <c r="O109" s="87"/>
      <c r="P109" s="216">
        <f>O109*H109</f>
        <v>0</v>
      </c>
      <c r="Q109" s="216">
        <v>4.0000000000000003E-05</v>
      </c>
      <c r="R109" s="216">
        <f>Q109*H109</f>
        <v>0.00053132000000000006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134</v>
      </c>
      <c r="AT109" s="218" t="s">
        <v>129</v>
      </c>
      <c r="AU109" s="218" t="s">
        <v>135</v>
      </c>
      <c r="AY109" s="20" t="s">
        <v>123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128</v>
      </c>
      <c r="BK109" s="219">
        <f>ROUND(I109*H109,2)</f>
        <v>0</v>
      </c>
      <c r="BL109" s="20" t="s">
        <v>134</v>
      </c>
      <c r="BM109" s="218" t="s">
        <v>161</v>
      </c>
    </row>
    <row r="110" s="2" customFormat="1">
      <c r="A110" s="41"/>
      <c r="B110" s="42"/>
      <c r="C110" s="43"/>
      <c r="D110" s="220" t="s">
        <v>137</v>
      </c>
      <c r="E110" s="43"/>
      <c r="F110" s="221" t="s">
        <v>162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137</v>
      </c>
      <c r="AU110" s="20" t="s">
        <v>135</v>
      </c>
    </row>
    <row r="111" s="13" customFormat="1">
      <c r="A111" s="13"/>
      <c r="B111" s="225"/>
      <c r="C111" s="226"/>
      <c r="D111" s="227" t="s">
        <v>139</v>
      </c>
      <c r="E111" s="228" t="s">
        <v>19</v>
      </c>
      <c r="F111" s="229" t="s">
        <v>163</v>
      </c>
      <c r="G111" s="226"/>
      <c r="H111" s="230">
        <v>13.283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139</v>
      </c>
      <c r="AU111" s="236" t="s">
        <v>135</v>
      </c>
      <c r="AV111" s="13" t="s">
        <v>128</v>
      </c>
      <c r="AW111" s="13" t="s">
        <v>33</v>
      </c>
      <c r="AX111" s="13" t="s">
        <v>72</v>
      </c>
      <c r="AY111" s="236" t="s">
        <v>123</v>
      </c>
    </row>
    <row r="112" s="14" customFormat="1">
      <c r="A112" s="14"/>
      <c r="B112" s="237"/>
      <c r="C112" s="238"/>
      <c r="D112" s="227" t="s">
        <v>139</v>
      </c>
      <c r="E112" s="239" t="s">
        <v>19</v>
      </c>
      <c r="F112" s="240" t="s">
        <v>141</v>
      </c>
      <c r="G112" s="238"/>
      <c r="H112" s="241">
        <v>13.283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139</v>
      </c>
      <c r="AU112" s="247" t="s">
        <v>135</v>
      </c>
      <c r="AV112" s="14" t="s">
        <v>135</v>
      </c>
      <c r="AW112" s="14" t="s">
        <v>33</v>
      </c>
      <c r="AX112" s="14" t="s">
        <v>80</v>
      </c>
      <c r="AY112" s="247" t="s">
        <v>123</v>
      </c>
    </row>
    <row r="113" s="2" customFormat="1" ht="24.15" customHeight="1">
      <c r="A113" s="41"/>
      <c r="B113" s="42"/>
      <c r="C113" s="207" t="s">
        <v>164</v>
      </c>
      <c r="D113" s="207" t="s">
        <v>129</v>
      </c>
      <c r="E113" s="208" t="s">
        <v>165</v>
      </c>
      <c r="F113" s="209" t="s">
        <v>166</v>
      </c>
      <c r="G113" s="210" t="s">
        <v>132</v>
      </c>
      <c r="H113" s="211">
        <v>12.359999999999999</v>
      </c>
      <c r="I113" s="212"/>
      <c r="J113" s="213">
        <f>ROUND(I113*H113,2)</f>
        <v>0</v>
      </c>
      <c r="K113" s="209" t="s">
        <v>167</v>
      </c>
      <c r="L113" s="47"/>
      <c r="M113" s="214" t="s">
        <v>19</v>
      </c>
      <c r="N113" s="215" t="s">
        <v>44</v>
      </c>
      <c r="O113" s="87"/>
      <c r="P113" s="216">
        <f>O113*H113</f>
        <v>0</v>
      </c>
      <c r="Q113" s="216">
        <v>0.026440000000000002</v>
      </c>
      <c r="R113" s="216">
        <f>Q113*H113</f>
        <v>0.32679839999999999</v>
      </c>
      <c r="S113" s="216">
        <v>0.025999999999999999</v>
      </c>
      <c r="T113" s="217">
        <f>S113*H113</f>
        <v>0.32135999999999998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134</v>
      </c>
      <c r="AT113" s="218" t="s">
        <v>129</v>
      </c>
      <c r="AU113" s="218" t="s">
        <v>135</v>
      </c>
      <c r="AY113" s="20" t="s">
        <v>123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128</v>
      </c>
      <c r="BK113" s="219">
        <f>ROUND(I113*H113,2)</f>
        <v>0</v>
      </c>
      <c r="BL113" s="20" t="s">
        <v>134</v>
      </c>
      <c r="BM113" s="218" t="s">
        <v>168</v>
      </c>
    </row>
    <row r="114" s="2" customFormat="1">
      <c r="A114" s="41"/>
      <c r="B114" s="42"/>
      <c r="C114" s="43"/>
      <c r="D114" s="220" t="s">
        <v>137</v>
      </c>
      <c r="E114" s="43"/>
      <c r="F114" s="221" t="s">
        <v>169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137</v>
      </c>
      <c r="AU114" s="20" t="s">
        <v>135</v>
      </c>
    </row>
    <row r="115" s="13" customFormat="1">
      <c r="A115" s="13"/>
      <c r="B115" s="225"/>
      <c r="C115" s="226"/>
      <c r="D115" s="227" t="s">
        <v>139</v>
      </c>
      <c r="E115" s="228" t="s">
        <v>19</v>
      </c>
      <c r="F115" s="229" t="s">
        <v>170</v>
      </c>
      <c r="G115" s="226"/>
      <c r="H115" s="230">
        <v>12.359999999999999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139</v>
      </c>
      <c r="AU115" s="236" t="s">
        <v>135</v>
      </c>
      <c r="AV115" s="13" t="s">
        <v>128</v>
      </c>
      <c r="AW115" s="13" t="s">
        <v>33</v>
      </c>
      <c r="AX115" s="13" t="s">
        <v>72</v>
      </c>
      <c r="AY115" s="236" t="s">
        <v>123</v>
      </c>
    </row>
    <row r="116" s="14" customFormat="1">
      <c r="A116" s="14"/>
      <c r="B116" s="237"/>
      <c r="C116" s="238"/>
      <c r="D116" s="227" t="s">
        <v>139</v>
      </c>
      <c r="E116" s="239" t="s">
        <v>19</v>
      </c>
      <c r="F116" s="240" t="s">
        <v>141</v>
      </c>
      <c r="G116" s="238"/>
      <c r="H116" s="241">
        <v>12.359999999999999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139</v>
      </c>
      <c r="AU116" s="247" t="s">
        <v>135</v>
      </c>
      <c r="AV116" s="14" t="s">
        <v>135</v>
      </c>
      <c r="AW116" s="14" t="s">
        <v>33</v>
      </c>
      <c r="AX116" s="14" t="s">
        <v>80</v>
      </c>
      <c r="AY116" s="247" t="s">
        <v>123</v>
      </c>
    </row>
    <row r="117" s="12" customFormat="1" ht="20.88" customHeight="1">
      <c r="A117" s="12"/>
      <c r="B117" s="191"/>
      <c r="C117" s="192"/>
      <c r="D117" s="193" t="s">
        <v>71</v>
      </c>
      <c r="E117" s="205" t="s">
        <v>171</v>
      </c>
      <c r="F117" s="205" t="s">
        <v>172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SUM(P118:P133)</f>
        <v>0</v>
      </c>
      <c r="Q117" s="199"/>
      <c r="R117" s="200">
        <f>SUM(R118:R133)</f>
        <v>0</v>
      </c>
      <c r="S117" s="199"/>
      <c r="T117" s="201">
        <f>SUM(T118:T133)</f>
        <v>0.39652999999999999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80</v>
      </c>
      <c r="AT117" s="203" t="s">
        <v>71</v>
      </c>
      <c r="AU117" s="203" t="s">
        <v>128</v>
      </c>
      <c r="AY117" s="202" t="s">
        <v>123</v>
      </c>
      <c r="BK117" s="204">
        <f>SUM(BK118:BK133)</f>
        <v>0</v>
      </c>
    </row>
    <row r="118" s="2" customFormat="1" ht="16.5" customHeight="1">
      <c r="A118" s="41"/>
      <c r="B118" s="42"/>
      <c r="C118" s="207" t="s">
        <v>124</v>
      </c>
      <c r="D118" s="207" t="s">
        <v>129</v>
      </c>
      <c r="E118" s="208" t="s">
        <v>173</v>
      </c>
      <c r="F118" s="209" t="s">
        <v>174</v>
      </c>
      <c r="G118" s="210" t="s">
        <v>132</v>
      </c>
      <c r="H118" s="211">
        <v>1.3500000000000001</v>
      </c>
      <c r="I118" s="212"/>
      <c r="J118" s="213">
        <f>ROUND(I118*H118,2)</f>
        <v>0</v>
      </c>
      <c r="K118" s="209" t="s">
        <v>133</v>
      </c>
      <c r="L118" s="47"/>
      <c r="M118" s="214" t="s">
        <v>19</v>
      </c>
      <c r="N118" s="215" t="s">
        <v>44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0.027199999999999998</v>
      </c>
      <c r="T118" s="217">
        <f>S118*H118</f>
        <v>0.036720000000000003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134</v>
      </c>
      <c r="AT118" s="218" t="s">
        <v>129</v>
      </c>
      <c r="AU118" s="218" t="s">
        <v>135</v>
      </c>
      <c r="AY118" s="20" t="s">
        <v>123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128</v>
      </c>
      <c r="BK118" s="219">
        <f>ROUND(I118*H118,2)</f>
        <v>0</v>
      </c>
      <c r="BL118" s="20" t="s">
        <v>134</v>
      </c>
      <c r="BM118" s="218" t="s">
        <v>175</v>
      </c>
    </row>
    <row r="119" s="2" customFormat="1">
      <c r="A119" s="41"/>
      <c r="B119" s="42"/>
      <c r="C119" s="43"/>
      <c r="D119" s="220" t="s">
        <v>137</v>
      </c>
      <c r="E119" s="43"/>
      <c r="F119" s="221" t="s">
        <v>176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137</v>
      </c>
      <c r="AU119" s="20" t="s">
        <v>135</v>
      </c>
    </row>
    <row r="120" s="13" customFormat="1">
      <c r="A120" s="13"/>
      <c r="B120" s="225"/>
      <c r="C120" s="226"/>
      <c r="D120" s="227" t="s">
        <v>139</v>
      </c>
      <c r="E120" s="228" t="s">
        <v>19</v>
      </c>
      <c r="F120" s="229" t="s">
        <v>177</v>
      </c>
      <c r="G120" s="226"/>
      <c r="H120" s="230">
        <v>1.3500000000000001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139</v>
      </c>
      <c r="AU120" s="236" t="s">
        <v>135</v>
      </c>
      <c r="AV120" s="13" t="s">
        <v>128</v>
      </c>
      <c r="AW120" s="13" t="s">
        <v>33</v>
      </c>
      <c r="AX120" s="13" t="s">
        <v>72</v>
      </c>
      <c r="AY120" s="236" t="s">
        <v>123</v>
      </c>
    </row>
    <row r="121" s="14" customFormat="1">
      <c r="A121" s="14"/>
      <c r="B121" s="237"/>
      <c r="C121" s="238"/>
      <c r="D121" s="227" t="s">
        <v>139</v>
      </c>
      <c r="E121" s="239" t="s">
        <v>19</v>
      </c>
      <c r="F121" s="240" t="s">
        <v>141</v>
      </c>
      <c r="G121" s="238"/>
      <c r="H121" s="241">
        <v>1.3500000000000001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139</v>
      </c>
      <c r="AU121" s="247" t="s">
        <v>135</v>
      </c>
      <c r="AV121" s="14" t="s">
        <v>135</v>
      </c>
      <c r="AW121" s="14" t="s">
        <v>33</v>
      </c>
      <c r="AX121" s="14" t="s">
        <v>80</v>
      </c>
      <c r="AY121" s="247" t="s">
        <v>123</v>
      </c>
    </row>
    <row r="122" s="2" customFormat="1" ht="16.5" customHeight="1">
      <c r="A122" s="41"/>
      <c r="B122" s="42"/>
      <c r="C122" s="207" t="s">
        <v>178</v>
      </c>
      <c r="D122" s="207" t="s">
        <v>129</v>
      </c>
      <c r="E122" s="208" t="s">
        <v>179</v>
      </c>
      <c r="F122" s="209" t="s">
        <v>180</v>
      </c>
      <c r="G122" s="210" t="s">
        <v>144</v>
      </c>
      <c r="H122" s="211">
        <v>4.7000000000000002</v>
      </c>
      <c r="I122" s="212"/>
      <c r="J122" s="213">
        <f>ROUND(I122*H122,2)</f>
        <v>0</v>
      </c>
      <c r="K122" s="209" t="s">
        <v>19</v>
      </c>
      <c r="L122" s="47"/>
      <c r="M122" s="214" t="s">
        <v>19</v>
      </c>
      <c r="N122" s="215" t="s">
        <v>44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134</v>
      </c>
      <c r="AT122" s="218" t="s">
        <v>129</v>
      </c>
      <c r="AU122" s="218" t="s">
        <v>135</v>
      </c>
      <c r="AY122" s="20" t="s">
        <v>123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128</v>
      </c>
      <c r="BK122" s="219">
        <f>ROUND(I122*H122,2)</f>
        <v>0</v>
      </c>
      <c r="BL122" s="20" t="s">
        <v>134</v>
      </c>
      <c r="BM122" s="218" t="s">
        <v>181</v>
      </c>
    </row>
    <row r="123" s="13" customFormat="1">
      <c r="A123" s="13"/>
      <c r="B123" s="225"/>
      <c r="C123" s="226"/>
      <c r="D123" s="227" t="s">
        <v>139</v>
      </c>
      <c r="E123" s="228" t="s">
        <v>19</v>
      </c>
      <c r="F123" s="229" t="s">
        <v>182</v>
      </c>
      <c r="G123" s="226"/>
      <c r="H123" s="230">
        <v>4.7000000000000002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139</v>
      </c>
      <c r="AU123" s="236" t="s">
        <v>135</v>
      </c>
      <c r="AV123" s="13" t="s">
        <v>128</v>
      </c>
      <c r="AW123" s="13" t="s">
        <v>33</v>
      </c>
      <c r="AX123" s="13" t="s">
        <v>72</v>
      </c>
      <c r="AY123" s="236" t="s">
        <v>123</v>
      </c>
    </row>
    <row r="124" s="14" customFormat="1">
      <c r="A124" s="14"/>
      <c r="B124" s="237"/>
      <c r="C124" s="238"/>
      <c r="D124" s="227" t="s">
        <v>139</v>
      </c>
      <c r="E124" s="239" t="s">
        <v>19</v>
      </c>
      <c r="F124" s="240" t="s">
        <v>141</v>
      </c>
      <c r="G124" s="238"/>
      <c r="H124" s="241">
        <v>4.7000000000000002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139</v>
      </c>
      <c r="AU124" s="247" t="s">
        <v>135</v>
      </c>
      <c r="AV124" s="14" t="s">
        <v>135</v>
      </c>
      <c r="AW124" s="14" t="s">
        <v>33</v>
      </c>
      <c r="AX124" s="14" t="s">
        <v>80</v>
      </c>
      <c r="AY124" s="247" t="s">
        <v>123</v>
      </c>
    </row>
    <row r="125" s="2" customFormat="1" ht="24.15" customHeight="1">
      <c r="A125" s="41"/>
      <c r="B125" s="42"/>
      <c r="C125" s="207" t="s">
        <v>183</v>
      </c>
      <c r="D125" s="207" t="s">
        <v>129</v>
      </c>
      <c r="E125" s="208" t="s">
        <v>184</v>
      </c>
      <c r="F125" s="209" t="s">
        <v>185</v>
      </c>
      <c r="G125" s="210" t="s">
        <v>132</v>
      </c>
      <c r="H125" s="211">
        <v>3.0379999999999998</v>
      </c>
      <c r="I125" s="212"/>
      <c r="J125" s="213">
        <f>ROUND(I125*H125,2)</f>
        <v>0</v>
      </c>
      <c r="K125" s="209" t="s">
        <v>133</v>
      </c>
      <c r="L125" s="47"/>
      <c r="M125" s="214" t="s">
        <v>19</v>
      </c>
      <c r="N125" s="215" t="s">
        <v>44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0.055</v>
      </c>
      <c r="T125" s="217">
        <f>S125*H125</f>
        <v>0.16708999999999999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134</v>
      </c>
      <c r="AT125" s="218" t="s">
        <v>129</v>
      </c>
      <c r="AU125" s="218" t="s">
        <v>135</v>
      </c>
      <c r="AY125" s="20" t="s">
        <v>123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128</v>
      </c>
      <c r="BK125" s="219">
        <f>ROUND(I125*H125,2)</f>
        <v>0</v>
      </c>
      <c r="BL125" s="20" t="s">
        <v>134</v>
      </c>
      <c r="BM125" s="218" t="s">
        <v>186</v>
      </c>
    </row>
    <row r="126" s="2" customFormat="1">
      <c r="A126" s="41"/>
      <c r="B126" s="42"/>
      <c r="C126" s="43"/>
      <c r="D126" s="220" t="s">
        <v>137</v>
      </c>
      <c r="E126" s="43"/>
      <c r="F126" s="221" t="s">
        <v>187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137</v>
      </c>
      <c r="AU126" s="20" t="s">
        <v>135</v>
      </c>
    </row>
    <row r="127" s="15" customFormat="1">
      <c r="A127" s="15"/>
      <c r="B127" s="248"/>
      <c r="C127" s="249"/>
      <c r="D127" s="227" t="s">
        <v>139</v>
      </c>
      <c r="E127" s="250" t="s">
        <v>19</v>
      </c>
      <c r="F127" s="251" t="s">
        <v>188</v>
      </c>
      <c r="G127" s="249"/>
      <c r="H127" s="250" t="s">
        <v>19</v>
      </c>
      <c r="I127" s="252"/>
      <c r="J127" s="249"/>
      <c r="K127" s="249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139</v>
      </c>
      <c r="AU127" s="257" t="s">
        <v>135</v>
      </c>
      <c r="AV127" s="15" t="s">
        <v>80</v>
      </c>
      <c r="AW127" s="15" t="s">
        <v>33</v>
      </c>
      <c r="AX127" s="15" t="s">
        <v>72</v>
      </c>
      <c r="AY127" s="257" t="s">
        <v>123</v>
      </c>
    </row>
    <row r="128" s="13" customFormat="1">
      <c r="A128" s="13"/>
      <c r="B128" s="225"/>
      <c r="C128" s="226"/>
      <c r="D128" s="227" t="s">
        <v>139</v>
      </c>
      <c r="E128" s="228" t="s">
        <v>19</v>
      </c>
      <c r="F128" s="229" t="s">
        <v>189</v>
      </c>
      <c r="G128" s="226"/>
      <c r="H128" s="230">
        <v>3.0379999999999998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139</v>
      </c>
      <c r="AU128" s="236" t="s">
        <v>135</v>
      </c>
      <c r="AV128" s="13" t="s">
        <v>128</v>
      </c>
      <c r="AW128" s="13" t="s">
        <v>33</v>
      </c>
      <c r="AX128" s="13" t="s">
        <v>72</v>
      </c>
      <c r="AY128" s="236" t="s">
        <v>123</v>
      </c>
    </row>
    <row r="129" s="14" customFormat="1">
      <c r="A129" s="14"/>
      <c r="B129" s="237"/>
      <c r="C129" s="238"/>
      <c r="D129" s="227" t="s">
        <v>139</v>
      </c>
      <c r="E129" s="239" t="s">
        <v>19</v>
      </c>
      <c r="F129" s="240" t="s">
        <v>141</v>
      </c>
      <c r="G129" s="238"/>
      <c r="H129" s="241">
        <v>3.0379999999999998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139</v>
      </c>
      <c r="AU129" s="247" t="s">
        <v>135</v>
      </c>
      <c r="AV129" s="14" t="s">
        <v>135</v>
      </c>
      <c r="AW129" s="14" t="s">
        <v>33</v>
      </c>
      <c r="AX129" s="14" t="s">
        <v>80</v>
      </c>
      <c r="AY129" s="247" t="s">
        <v>123</v>
      </c>
    </row>
    <row r="130" s="2" customFormat="1" ht="21.75" customHeight="1">
      <c r="A130" s="41"/>
      <c r="B130" s="42"/>
      <c r="C130" s="207" t="s">
        <v>149</v>
      </c>
      <c r="D130" s="207" t="s">
        <v>129</v>
      </c>
      <c r="E130" s="208" t="s">
        <v>190</v>
      </c>
      <c r="F130" s="209" t="s">
        <v>191</v>
      </c>
      <c r="G130" s="210" t="s">
        <v>132</v>
      </c>
      <c r="H130" s="211">
        <v>4.8179999999999996</v>
      </c>
      <c r="I130" s="212"/>
      <c r="J130" s="213">
        <f>ROUND(I130*H130,2)</f>
        <v>0</v>
      </c>
      <c r="K130" s="209" t="s">
        <v>133</v>
      </c>
      <c r="L130" s="47"/>
      <c r="M130" s="214" t="s">
        <v>19</v>
      </c>
      <c r="N130" s="215" t="s">
        <v>44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0.040000000000000001</v>
      </c>
      <c r="T130" s="217">
        <f>S130*H130</f>
        <v>0.19272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192</v>
      </c>
      <c r="AT130" s="218" t="s">
        <v>129</v>
      </c>
      <c r="AU130" s="218" t="s">
        <v>135</v>
      </c>
      <c r="AY130" s="20" t="s">
        <v>123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128</v>
      </c>
      <c r="BK130" s="219">
        <f>ROUND(I130*H130,2)</f>
        <v>0</v>
      </c>
      <c r="BL130" s="20" t="s">
        <v>192</v>
      </c>
      <c r="BM130" s="218" t="s">
        <v>193</v>
      </c>
    </row>
    <row r="131" s="2" customFormat="1">
      <c r="A131" s="41"/>
      <c r="B131" s="42"/>
      <c r="C131" s="43"/>
      <c r="D131" s="220" t="s">
        <v>137</v>
      </c>
      <c r="E131" s="43"/>
      <c r="F131" s="221" t="s">
        <v>194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137</v>
      </c>
      <c r="AU131" s="20" t="s">
        <v>135</v>
      </c>
    </row>
    <row r="132" s="13" customFormat="1">
      <c r="A132" s="13"/>
      <c r="B132" s="225"/>
      <c r="C132" s="226"/>
      <c r="D132" s="227" t="s">
        <v>139</v>
      </c>
      <c r="E132" s="228" t="s">
        <v>19</v>
      </c>
      <c r="F132" s="229" t="s">
        <v>195</v>
      </c>
      <c r="G132" s="226"/>
      <c r="H132" s="230">
        <v>4.8179999999999996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139</v>
      </c>
      <c r="AU132" s="236" t="s">
        <v>135</v>
      </c>
      <c r="AV132" s="13" t="s">
        <v>128</v>
      </c>
      <c r="AW132" s="13" t="s">
        <v>33</v>
      </c>
      <c r="AX132" s="13" t="s">
        <v>72</v>
      </c>
      <c r="AY132" s="236" t="s">
        <v>123</v>
      </c>
    </row>
    <row r="133" s="14" customFormat="1">
      <c r="A133" s="14"/>
      <c r="B133" s="237"/>
      <c r="C133" s="238"/>
      <c r="D133" s="227" t="s">
        <v>139</v>
      </c>
      <c r="E133" s="239" t="s">
        <v>19</v>
      </c>
      <c r="F133" s="240" t="s">
        <v>141</v>
      </c>
      <c r="G133" s="238"/>
      <c r="H133" s="241">
        <v>4.8179999999999996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139</v>
      </c>
      <c r="AU133" s="247" t="s">
        <v>135</v>
      </c>
      <c r="AV133" s="14" t="s">
        <v>135</v>
      </c>
      <c r="AW133" s="14" t="s">
        <v>33</v>
      </c>
      <c r="AX133" s="14" t="s">
        <v>80</v>
      </c>
      <c r="AY133" s="247" t="s">
        <v>123</v>
      </c>
    </row>
    <row r="134" s="12" customFormat="1" ht="22.8" customHeight="1">
      <c r="A134" s="12"/>
      <c r="B134" s="191"/>
      <c r="C134" s="192"/>
      <c r="D134" s="193" t="s">
        <v>71</v>
      </c>
      <c r="E134" s="205" t="s">
        <v>196</v>
      </c>
      <c r="F134" s="205" t="s">
        <v>197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SUM(P135:P143)</f>
        <v>0</v>
      </c>
      <c r="Q134" s="199"/>
      <c r="R134" s="200">
        <f>SUM(R135:R143)</f>
        <v>0</v>
      </c>
      <c r="S134" s="199"/>
      <c r="T134" s="201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80</v>
      </c>
      <c r="AT134" s="203" t="s">
        <v>71</v>
      </c>
      <c r="AU134" s="203" t="s">
        <v>80</v>
      </c>
      <c r="AY134" s="202" t="s">
        <v>123</v>
      </c>
      <c r="BK134" s="204">
        <f>SUM(BK135:BK143)</f>
        <v>0</v>
      </c>
    </row>
    <row r="135" s="2" customFormat="1" ht="24.15" customHeight="1">
      <c r="A135" s="41"/>
      <c r="B135" s="42"/>
      <c r="C135" s="207" t="s">
        <v>198</v>
      </c>
      <c r="D135" s="207" t="s">
        <v>129</v>
      </c>
      <c r="E135" s="208" t="s">
        <v>199</v>
      </c>
      <c r="F135" s="209" t="s">
        <v>200</v>
      </c>
      <c r="G135" s="210" t="s">
        <v>201</v>
      </c>
      <c r="H135" s="211">
        <v>0.71999999999999997</v>
      </c>
      <c r="I135" s="212"/>
      <c r="J135" s="213">
        <f>ROUND(I135*H135,2)</f>
        <v>0</v>
      </c>
      <c r="K135" s="209" t="s">
        <v>133</v>
      </c>
      <c r="L135" s="47"/>
      <c r="M135" s="214" t="s">
        <v>19</v>
      </c>
      <c r="N135" s="215" t="s">
        <v>44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134</v>
      </c>
      <c r="AT135" s="218" t="s">
        <v>129</v>
      </c>
      <c r="AU135" s="218" t="s">
        <v>128</v>
      </c>
      <c r="AY135" s="20" t="s">
        <v>123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128</v>
      </c>
      <c r="BK135" s="219">
        <f>ROUND(I135*H135,2)</f>
        <v>0</v>
      </c>
      <c r="BL135" s="20" t="s">
        <v>134</v>
      </c>
      <c r="BM135" s="218" t="s">
        <v>202</v>
      </c>
    </row>
    <row r="136" s="2" customFormat="1">
      <c r="A136" s="41"/>
      <c r="B136" s="42"/>
      <c r="C136" s="43"/>
      <c r="D136" s="220" t="s">
        <v>137</v>
      </c>
      <c r="E136" s="43"/>
      <c r="F136" s="221" t="s">
        <v>203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137</v>
      </c>
      <c r="AU136" s="20" t="s">
        <v>128</v>
      </c>
    </row>
    <row r="137" s="2" customFormat="1" ht="21.75" customHeight="1">
      <c r="A137" s="41"/>
      <c r="B137" s="42"/>
      <c r="C137" s="207" t="s">
        <v>204</v>
      </c>
      <c r="D137" s="207" t="s">
        <v>129</v>
      </c>
      <c r="E137" s="208" t="s">
        <v>205</v>
      </c>
      <c r="F137" s="209" t="s">
        <v>206</v>
      </c>
      <c r="G137" s="210" t="s">
        <v>201</v>
      </c>
      <c r="H137" s="211">
        <v>0.71999999999999997</v>
      </c>
      <c r="I137" s="212"/>
      <c r="J137" s="213">
        <f>ROUND(I137*H137,2)</f>
        <v>0</v>
      </c>
      <c r="K137" s="209" t="s">
        <v>133</v>
      </c>
      <c r="L137" s="47"/>
      <c r="M137" s="214" t="s">
        <v>19</v>
      </c>
      <c r="N137" s="215" t="s">
        <v>44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134</v>
      </c>
      <c r="AT137" s="218" t="s">
        <v>129</v>
      </c>
      <c r="AU137" s="218" t="s">
        <v>128</v>
      </c>
      <c r="AY137" s="20" t="s">
        <v>123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128</v>
      </c>
      <c r="BK137" s="219">
        <f>ROUND(I137*H137,2)</f>
        <v>0</v>
      </c>
      <c r="BL137" s="20" t="s">
        <v>134</v>
      </c>
      <c r="BM137" s="218" t="s">
        <v>207</v>
      </c>
    </row>
    <row r="138" s="2" customFormat="1">
      <c r="A138" s="41"/>
      <c r="B138" s="42"/>
      <c r="C138" s="43"/>
      <c r="D138" s="220" t="s">
        <v>137</v>
      </c>
      <c r="E138" s="43"/>
      <c r="F138" s="221" t="s">
        <v>208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137</v>
      </c>
      <c r="AU138" s="20" t="s">
        <v>128</v>
      </c>
    </row>
    <row r="139" s="2" customFormat="1" ht="24.15" customHeight="1">
      <c r="A139" s="41"/>
      <c r="B139" s="42"/>
      <c r="C139" s="207" t="s">
        <v>8</v>
      </c>
      <c r="D139" s="207" t="s">
        <v>129</v>
      </c>
      <c r="E139" s="208" t="s">
        <v>209</v>
      </c>
      <c r="F139" s="209" t="s">
        <v>210</v>
      </c>
      <c r="G139" s="210" t="s">
        <v>201</v>
      </c>
      <c r="H139" s="211">
        <v>6.4800000000000004</v>
      </c>
      <c r="I139" s="212"/>
      <c r="J139" s="213">
        <f>ROUND(I139*H139,2)</f>
        <v>0</v>
      </c>
      <c r="K139" s="209" t="s">
        <v>133</v>
      </c>
      <c r="L139" s="47"/>
      <c r="M139" s="214" t="s">
        <v>19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134</v>
      </c>
      <c r="AT139" s="218" t="s">
        <v>129</v>
      </c>
      <c r="AU139" s="218" t="s">
        <v>128</v>
      </c>
      <c r="AY139" s="20" t="s">
        <v>123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128</v>
      </c>
      <c r="BK139" s="219">
        <f>ROUND(I139*H139,2)</f>
        <v>0</v>
      </c>
      <c r="BL139" s="20" t="s">
        <v>134</v>
      </c>
      <c r="BM139" s="218" t="s">
        <v>211</v>
      </c>
    </row>
    <row r="140" s="2" customFormat="1">
      <c r="A140" s="41"/>
      <c r="B140" s="42"/>
      <c r="C140" s="43"/>
      <c r="D140" s="220" t="s">
        <v>137</v>
      </c>
      <c r="E140" s="43"/>
      <c r="F140" s="221" t="s">
        <v>212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137</v>
      </c>
      <c r="AU140" s="20" t="s">
        <v>128</v>
      </c>
    </row>
    <row r="141" s="13" customFormat="1">
      <c r="A141" s="13"/>
      <c r="B141" s="225"/>
      <c r="C141" s="226"/>
      <c r="D141" s="227" t="s">
        <v>139</v>
      </c>
      <c r="E141" s="226"/>
      <c r="F141" s="229" t="s">
        <v>213</v>
      </c>
      <c r="G141" s="226"/>
      <c r="H141" s="230">
        <v>6.4800000000000004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139</v>
      </c>
      <c r="AU141" s="236" t="s">
        <v>128</v>
      </c>
      <c r="AV141" s="13" t="s">
        <v>128</v>
      </c>
      <c r="AW141" s="13" t="s">
        <v>4</v>
      </c>
      <c r="AX141" s="13" t="s">
        <v>80</v>
      </c>
      <c r="AY141" s="236" t="s">
        <v>123</v>
      </c>
    </row>
    <row r="142" s="2" customFormat="1" ht="24.15" customHeight="1">
      <c r="A142" s="41"/>
      <c r="B142" s="42"/>
      <c r="C142" s="207" t="s">
        <v>214</v>
      </c>
      <c r="D142" s="207" t="s">
        <v>129</v>
      </c>
      <c r="E142" s="208" t="s">
        <v>215</v>
      </c>
      <c r="F142" s="209" t="s">
        <v>216</v>
      </c>
      <c r="G142" s="210" t="s">
        <v>201</v>
      </c>
      <c r="H142" s="211">
        <v>0.71999999999999997</v>
      </c>
      <c r="I142" s="212"/>
      <c r="J142" s="213">
        <f>ROUND(I142*H142,2)</f>
        <v>0</v>
      </c>
      <c r="K142" s="209" t="s">
        <v>133</v>
      </c>
      <c r="L142" s="47"/>
      <c r="M142" s="214" t="s">
        <v>19</v>
      </c>
      <c r="N142" s="215" t="s">
        <v>44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134</v>
      </c>
      <c r="AT142" s="218" t="s">
        <v>129</v>
      </c>
      <c r="AU142" s="218" t="s">
        <v>128</v>
      </c>
      <c r="AY142" s="20" t="s">
        <v>123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128</v>
      </c>
      <c r="BK142" s="219">
        <f>ROUND(I142*H142,2)</f>
        <v>0</v>
      </c>
      <c r="BL142" s="20" t="s">
        <v>134</v>
      </c>
      <c r="BM142" s="218" t="s">
        <v>217</v>
      </c>
    </row>
    <row r="143" s="2" customFormat="1">
      <c r="A143" s="41"/>
      <c r="B143" s="42"/>
      <c r="C143" s="43"/>
      <c r="D143" s="220" t="s">
        <v>137</v>
      </c>
      <c r="E143" s="43"/>
      <c r="F143" s="221" t="s">
        <v>218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137</v>
      </c>
      <c r="AU143" s="20" t="s">
        <v>128</v>
      </c>
    </row>
    <row r="144" s="12" customFormat="1" ht="22.8" customHeight="1">
      <c r="A144" s="12"/>
      <c r="B144" s="191"/>
      <c r="C144" s="192"/>
      <c r="D144" s="193" t="s">
        <v>71</v>
      </c>
      <c r="E144" s="205" t="s">
        <v>219</v>
      </c>
      <c r="F144" s="205" t="s">
        <v>220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SUM(P145:P146)</f>
        <v>0</v>
      </c>
      <c r="Q144" s="199"/>
      <c r="R144" s="200">
        <f>SUM(R145:R146)</f>
        <v>0</v>
      </c>
      <c r="S144" s="199"/>
      <c r="T144" s="20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80</v>
      </c>
      <c r="AT144" s="203" t="s">
        <v>71</v>
      </c>
      <c r="AU144" s="203" t="s">
        <v>80</v>
      </c>
      <c r="AY144" s="202" t="s">
        <v>123</v>
      </c>
      <c r="BK144" s="204">
        <f>SUM(BK145:BK146)</f>
        <v>0</v>
      </c>
    </row>
    <row r="145" s="2" customFormat="1" ht="37.8" customHeight="1">
      <c r="A145" s="41"/>
      <c r="B145" s="42"/>
      <c r="C145" s="207" t="s">
        <v>221</v>
      </c>
      <c r="D145" s="207" t="s">
        <v>129</v>
      </c>
      <c r="E145" s="208" t="s">
        <v>222</v>
      </c>
      <c r="F145" s="209" t="s">
        <v>223</v>
      </c>
      <c r="G145" s="210" t="s">
        <v>201</v>
      </c>
      <c r="H145" s="211">
        <v>0.43099999999999999</v>
      </c>
      <c r="I145" s="212"/>
      <c r="J145" s="213">
        <f>ROUND(I145*H145,2)</f>
        <v>0</v>
      </c>
      <c r="K145" s="209" t="s">
        <v>133</v>
      </c>
      <c r="L145" s="47"/>
      <c r="M145" s="214" t="s">
        <v>19</v>
      </c>
      <c r="N145" s="215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134</v>
      </c>
      <c r="AT145" s="218" t="s">
        <v>129</v>
      </c>
      <c r="AU145" s="218" t="s">
        <v>128</v>
      </c>
      <c r="AY145" s="20" t="s">
        <v>123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128</v>
      </c>
      <c r="BK145" s="219">
        <f>ROUND(I145*H145,2)</f>
        <v>0</v>
      </c>
      <c r="BL145" s="20" t="s">
        <v>134</v>
      </c>
      <c r="BM145" s="218" t="s">
        <v>224</v>
      </c>
    </row>
    <row r="146" s="2" customFormat="1">
      <c r="A146" s="41"/>
      <c r="B146" s="42"/>
      <c r="C146" s="43"/>
      <c r="D146" s="220" t="s">
        <v>137</v>
      </c>
      <c r="E146" s="43"/>
      <c r="F146" s="221" t="s">
        <v>225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137</v>
      </c>
      <c r="AU146" s="20" t="s">
        <v>128</v>
      </c>
    </row>
    <row r="147" s="12" customFormat="1" ht="25.92" customHeight="1">
      <c r="A147" s="12"/>
      <c r="B147" s="191"/>
      <c r="C147" s="192"/>
      <c r="D147" s="193" t="s">
        <v>71</v>
      </c>
      <c r="E147" s="194" t="s">
        <v>226</v>
      </c>
      <c r="F147" s="194" t="s">
        <v>227</v>
      </c>
      <c r="G147" s="192"/>
      <c r="H147" s="192"/>
      <c r="I147" s="195"/>
      <c r="J147" s="196">
        <f>BK147</f>
        <v>0</v>
      </c>
      <c r="K147" s="192"/>
      <c r="L147" s="197"/>
      <c r="M147" s="198"/>
      <c r="N147" s="199"/>
      <c r="O147" s="199"/>
      <c r="P147" s="200">
        <f>P148+P152+P167</f>
        <v>0</v>
      </c>
      <c r="Q147" s="199"/>
      <c r="R147" s="200">
        <f>R148+R152+R167</f>
        <v>0.0219045</v>
      </c>
      <c r="S147" s="199"/>
      <c r="T147" s="201">
        <f>T148+T152+T167</f>
        <v>0.00182814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128</v>
      </c>
      <c r="AT147" s="203" t="s">
        <v>71</v>
      </c>
      <c r="AU147" s="203" t="s">
        <v>72</v>
      </c>
      <c r="AY147" s="202" t="s">
        <v>123</v>
      </c>
      <c r="BK147" s="204">
        <f>BK148+BK152+BK167</f>
        <v>0</v>
      </c>
    </row>
    <row r="148" s="12" customFormat="1" ht="22.8" customHeight="1">
      <c r="A148" s="12"/>
      <c r="B148" s="191"/>
      <c r="C148" s="192"/>
      <c r="D148" s="193" t="s">
        <v>71</v>
      </c>
      <c r="E148" s="205" t="s">
        <v>228</v>
      </c>
      <c r="F148" s="205" t="s">
        <v>229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SUM(P149:P151)</f>
        <v>0</v>
      </c>
      <c r="Q148" s="199"/>
      <c r="R148" s="200">
        <f>SUM(R149:R151)</f>
        <v>0</v>
      </c>
      <c r="S148" s="199"/>
      <c r="T148" s="201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128</v>
      </c>
      <c r="AT148" s="203" t="s">
        <v>71</v>
      </c>
      <c r="AU148" s="203" t="s">
        <v>80</v>
      </c>
      <c r="AY148" s="202" t="s">
        <v>123</v>
      </c>
      <c r="BK148" s="204">
        <f>SUM(BK149:BK151)</f>
        <v>0</v>
      </c>
    </row>
    <row r="149" s="2" customFormat="1" ht="33" customHeight="1">
      <c r="A149" s="41"/>
      <c r="B149" s="42"/>
      <c r="C149" s="207" t="s">
        <v>230</v>
      </c>
      <c r="D149" s="207" t="s">
        <v>129</v>
      </c>
      <c r="E149" s="208" t="s">
        <v>231</v>
      </c>
      <c r="F149" s="209" t="s">
        <v>232</v>
      </c>
      <c r="G149" s="210" t="s">
        <v>233</v>
      </c>
      <c r="H149" s="211">
        <v>1</v>
      </c>
      <c r="I149" s="212"/>
      <c r="J149" s="213">
        <f>ROUND(I149*H149,2)</f>
        <v>0</v>
      </c>
      <c r="K149" s="209" t="s">
        <v>19</v>
      </c>
      <c r="L149" s="47"/>
      <c r="M149" s="214" t="s">
        <v>19</v>
      </c>
      <c r="N149" s="215" t="s">
        <v>44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192</v>
      </c>
      <c r="AT149" s="218" t="s">
        <v>129</v>
      </c>
      <c r="AU149" s="218" t="s">
        <v>128</v>
      </c>
      <c r="AY149" s="20" t="s">
        <v>123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128</v>
      </c>
      <c r="BK149" s="219">
        <f>ROUND(I149*H149,2)</f>
        <v>0</v>
      </c>
      <c r="BL149" s="20" t="s">
        <v>192</v>
      </c>
      <c r="BM149" s="218" t="s">
        <v>234</v>
      </c>
    </row>
    <row r="150" s="2" customFormat="1" ht="24.15" customHeight="1">
      <c r="A150" s="41"/>
      <c r="B150" s="42"/>
      <c r="C150" s="207" t="s">
        <v>192</v>
      </c>
      <c r="D150" s="207" t="s">
        <v>129</v>
      </c>
      <c r="E150" s="208" t="s">
        <v>235</v>
      </c>
      <c r="F150" s="209" t="s">
        <v>236</v>
      </c>
      <c r="G150" s="210" t="s">
        <v>237</v>
      </c>
      <c r="H150" s="258"/>
      <c r="I150" s="212"/>
      <c r="J150" s="213">
        <f>ROUND(I150*H150,2)</f>
        <v>0</v>
      </c>
      <c r="K150" s="209" t="s">
        <v>133</v>
      </c>
      <c r="L150" s="47"/>
      <c r="M150" s="214" t="s">
        <v>19</v>
      </c>
      <c r="N150" s="215" t="s">
        <v>44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192</v>
      </c>
      <c r="AT150" s="218" t="s">
        <v>129</v>
      </c>
      <c r="AU150" s="218" t="s">
        <v>128</v>
      </c>
      <c r="AY150" s="20" t="s">
        <v>123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128</v>
      </c>
      <c r="BK150" s="219">
        <f>ROUND(I150*H150,2)</f>
        <v>0</v>
      </c>
      <c r="BL150" s="20" t="s">
        <v>192</v>
      </c>
      <c r="BM150" s="218" t="s">
        <v>238</v>
      </c>
    </row>
    <row r="151" s="2" customFormat="1">
      <c r="A151" s="41"/>
      <c r="B151" s="42"/>
      <c r="C151" s="43"/>
      <c r="D151" s="220" t="s">
        <v>137</v>
      </c>
      <c r="E151" s="43"/>
      <c r="F151" s="221" t="s">
        <v>239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137</v>
      </c>
      <c r="AU151" s="20" t="s">
        <v>128</v>
      </c>
    </row>
    <row r="152" s="12" customFormat="1" ht="22.8" customHeight="1">
      <c r="A152" s="12"/>
      <c r="B152" s="191"/>
      <c r="C152" s="192"/>
      <c r="D152" s="193" t="s">
        <v>71</v>
      </c>
      <c r="E152" s="205" t="s">
        <v>240</v>
      </c>
      <c r="F152" s="205" t="s">
        <v>241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SUM(P153:P166)</f>
        <v>0</v>
      </c>
      <c r="Q152" s="199"/>
      <c r="R152" s="200">
        <f>SUM(R153:R166)</f>
        <v>0.015821999999999999</v>
      </c>
      <c r="S152" s="199"/>
      <c r="T152" s="201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128</v>
      </c>
      <c r="AT152" s="203" t="s">
        <v>71</v>
      </c>
      <c r="AU152" s="203" t="s">
        <v>80</v>
      </c>
      <c r="AY152" s="202" t="s">
        <v>123</v>
      </c>
      <c r="BK152" s="204">
        <f>SUM(BK153:BK166)</f>
        <v>0</v>
      </c>
    </row>
    <row r="153" s="2" customFormat="1" ht="16.5" customHeight="1">
      <c r="A153" s="41"/>
      <c r="B153" s="42"/>
      <c r="C153" s="207" t="s">
        <v>242</v>
      </c>
      <c r="D153" s="207" t="s">
        <v>129</v>
      </c>
      <c r="E153" s="208" t="s">
        <v>243</v>
      </c>
      <c r="F153" s="209" t="s">
        <v>244</v>
      </c>
      <c r="G153" s="210" t="s">
        <v>132</v>
      </c>
      <c r="H153" s="211">
        <v>2.7000000000000002</v>
      </c>
      <c r="I153" s="212"/>
      <c r="J153" s="213">
        <f>ROUND(I153*H153,2)</f>
        <v>0</v>
      </c>
      <c r="K153" s="209" t="s">
        <v>133</v>
      </c>
      <c r="L153" s="47"/>
      <c r="M153" s="214" t="s">
        <v>19</v>
      </c>
      <c r="N153" s="215" t="s">
        <v>44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192</v>
      </c>
      <c r="AT153" s="218" t="s">
        <v>129</v>
      </c>
      <c r="AU153" s="218" t="s">
        <v>128</v>
      </c>
      <c r="AY153" s="20" t="s">
        <v>123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128</v>
      </c>
      <c r="BK153" s="219">
        <f>ROUND(I153*H153,2)</f>
        <v>0</v>
      </c>
      <c r="BL153" s="20" t="s">
        <v>192</v>
      </c>
      <c r="BM153" s="218" t="s">
        <v>245</v>
      </c>
    </row>
    <row r="154" s="2" customFormat="1">
      <c r="A154" s="41"/>
      <c r="B154" s="42"/>
      <c r="C154" s="43"/>
      <c r="D154" s="220" t="s">
        <v>137</v>
      </c>
      <c r="E154" s="43"/>
      <c r="F154" s="221" t="s">
        <v>246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137</v>
      </c>
      <c r="AU154" s="20" t="s">
        <v>128</v>
      </c>
    </row>
    <row r="155" s="13" customFormat="1">
      <c r="A155" s="13"/>
      <c r="B155" s="225"/>
      <c r="C155" s="226"/>
      <c r="D155" s="227" t="s">
        <v>139</v>
      </c>
      <c r="E155" s="228" t="s">
        <v>19</v>
      </c>
      <c r="F155" s="229" t="s">
        <v>247</v>
      </c>
      <c r="G155" s="226"/>
      <c r="H155" s="230">
        <v>2.7000000000000002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139</v>
      </c>
      <c r="AU155" s="236" t="s">
        <v>128</v>
      </c>
      <c r="AV155" s="13" t="s">
        <v>128</v>
      </c>
      <c r="AW155" s="13" t="s">
        <v>33</v>
      </c>
      <c r="AX155" s="13" t="s">
        <v>72</v>
      </c>
      <c r="AY155" s="236" t="s">
        <v>123</v>
      </c>
    </row>
    <row r="156" s="14" customFormat="1">
      <c r="A156" s="14"/>
      <c r="B156" s="237"/>
      <c r="C156" s="238"/>
      <c r="D156" s="227" t="s">
        <v>139</v>
      </c>
      <c r="E156" s="239" t="s">
        <v>19</v>
      </c>
      <c r="F156" s="240" t="s">
        <v>141</v>
      </c>
      <c r="G156" s="238"/>
      <c r="H156" s="241">
        <v>2.7000000000000002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139</v>
      </c>
      <c r="AU156" s="247" t="s">
        <v>128</v>
      </c>
      <c r="AV156" s="14" t="s">
        <v>135</v>
      </c>
      <c r="AW156" s="14" t="s">
        <v>33</v>
      </c>
      <c r="AX156" s="14" t="s">
        <v>80</v>
      </c>
      <c r="AY156" s="247" t="s">
        <v>123</v>
      </c>
    </row>
    <row r="157" s="2" customFormat="1" ht="16.5" customHeight="1">
      <c r="A157" s="41"/>
      <c r="B157" s="42"/>
      <c r="C157" s="259" t="s">
        <v>248</v>
      </c>
      <c r="D157" s="259" t="s">
        <v>249</v>
      </c>
      <c r="E157" s="260" t="s">
        <v>250</v>
      </c>
      <c r="F157" s="261" t="s">
        <v>251</v>
      </c>
      <c r="G157" s="262" t="s">
        <v>252</v>
      </c>
      <c r="H157" s="263">
        <v>13.5</v>
      </c>
      <c r="I157" s="264"/>
      <c r="J157" s="265">
        <f>ROUND(I157*H157,2)</f>
        <v>0</v>
      </c>
      <c r="K157" s="261" t="s">
        <v>133</v>
      </c>
      <c r="L157" s="266"/>
      <c r="M157" s="267" t="s">
        <v>19</v>
      </c>
      <c r="N157" s="268" t="s">
        <v>44</v>
      </c>
      <c r="O157" s="87"/>
      <c r="P157" s="216">
        <f>O157*H157</f>
        <v>0</v>
      </c>
      <c r="Q157" s="216">
        <v>0.001</v>
      </c>
      <c r="R157" s="216">
        <f>Q157*H157</f>
        <v>0.0135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253</v>
      </c>
      <c r="AT157" s="218" t="s">
        <v>249</v>
      </c>
      <c r="AU157" s="218" t="s">
        <v>128</v>
      </c>
      <c r="AY157" s="20" t="s">
        <v>123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128</v>
      </c>
      <c r="BK157" s="219">
        <f>ROUND(I157*H157,2)</f>
        <v>0</v>
      </c>
      <c r="BL157" s="20" t="s">
        <v>192</v>
      </c>
      <c r="BM157" s="218" t="s">
        <v>254</v>
      </c>
    </row>
    <row r="158" s="13" customFormat="1">
      <c r="A158" s="13"/>
      <c r="B158" s="225"/>
      <c r="C158" s="226"/>
      <c r="D158" s="227" t="s">
        <v>139</v>
      </c>
      <c r="E158" s="226"/>
      <c r="F158" s="229" t="s">
        <v>255</v>
      </c>
      <c r="G158" s="226"/>
      <c r="H158" s="230">
        <v>13.5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139</v>
      </c>
      <c r="AU158" s="236" t="s">
        <v>128</v>
      </c>
      <c r="AV158" s="13" t="s">
        <v>128</v>
      </c>
      <c r="AW158" s="13" t="s">
        <v>4</v>
      </c>
      <c r="AX158" s="13" t="s">
        <v>80</v>
      </c>
      <c r="AY158" s="236" t="s">
        <v>123</v>
      </c>
    </row>
    <row r="159" s="2" customFormat="1" ht="16.5" customHeight="1">
      <c r="A159" s="41"/>
      <c r="B159" s="42"/>
      <c r="C159" s="207" t="s">
        <v>256</v>
      </c>
      <c r="D159" s="207" t="s">
        <v>129</v>
      </c>
      <c r="E159" s="208" t="s">
        <v>257</v>
      </c>
      <c r="F159" s="209" t="s">
        <v>258</v>
      </c>
      <c r="G159" s="210" t="s">
        <v>132</v>
      </c>
      <c r="H159" s="211">
        <v>2.7000000000000002</v>
      </c>
      <c r="I159" s="212"/>
      <c r="J159" s="213">
        <f>ROUND(I159*H159,2)</f>
        <v>0</v>
      </c>
      <c r="K159" s="209" t="s">
        <v>133</v>
      </c>
      <c r="L159" s="47"/>
      <c r="M159" s="214" t="s">
        <v>19</v>
      </c>
      <c r="N159" s="215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192</v>
      </c>
      <c r="AT159" s="218" t="s">
        <v>129</v>
      </c>
      <c r="AU159" s="218" t="s">
        <v>128</v>
      </c>
      <c r="AY159" s="20" t="s">
        <v>123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128</v>
      </c>
      <c r="BK159" s="219">
        <f>ROUND(I159*H159,2)</f>
        <v>0</v>
      </c>
      <c r="BL159" s="20" t="s">
        <v>192</v>
      </c>
      <c r="BM159" s="218" t="s">
        <v>259</v>
      </c>
    </row>
    <row r="160" s="2" customFormat="1">
      <c r="A160" s="41"/>
      <c r="B160" s="42"/>
      <c r="C160" s="43"/>
      <c r="D160" s="220" t="s">
        <v>137</v>
      </c>
      <c r="E160" s="43"/>
      <c r="F160" s="221" t="s">
        <v>260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137</v>
      </c>
      <c r="AU160" s="20" t="s">
        <v>128</v>
      </c>
    </row>
    <row r="161" s="2" customFormat="1" ht="16.5" customHeight="1">
      <c r="A161" s="41"/>
      <c r="B161" s="42"/>
      <c r="C161" s="207" t="s">
        <v>261</v>
      </c>
      <c r="D161" s="207" t="s">
        <v>129</v>
      </c>
      <c r="E161" s="208" t="s">
        <v>262</v>
      </c>
      <c r="F161" s="209" t="s">
        <v>263</v>
      </c>
      <c r="G161" s="210" t="s">
        <v>132</v>
      </c>
      <c r="H161" s="211">
        <v>2.7000000000000002</v>
      </c>
      <c r="I161" s="212"/>
      <c r="J161" s="213">
        <f>ROUND(I161*H161,2)</f>
        <v>0</v>
      </c>
      <c r="K161" s="209" t="s">
        <v>133</v>
      </c>
      <c r="L161" s="47"/>
      <c r="M161" s="214" t="s">
        <v>19</v>
      </c>
      <c r="N161" s="215" t="s">
        <v>44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192</v>
      </c>
      <c r="AT161" s="218" t="s">
        <v>129</v>
      </c>
      <c r="AU161" s="218" t="s">
        <v>128</v>
      </c>
      <c r="AY161" s="20" t="s">
        <v>123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128</v>
      </c>
      <c r="BK161" s="219">
        <f>ROUND(I161*H161,2)</f>
        <v>0</v>
      </c>
      <c r="BL161" s="20" t="s">
        <v>192</v>
      </c>
      <c r="BM161" s="218" t="s">
        <v>264</v>
      </c>
    </row>
    <row r="162" s="2" customFormat="1">
      <c r="A162" s="41"/>
      <c r="B162" s="42"/>
      <c r="C162" s="43"/>
      <c r="D162" s="220" t="s">
        <v>137</v>
      </c>
      <c r="E162" s="43"/>
      <c r="F162" s="221" t="s">
        <v>265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137</v>
      </c>
      <c r="AU162" s="20" t="s">
        <v>128</v>
      </c>
    </row>
    <row r="163" s="2" customFormat="1" ht="24.15" customHeight="1">
      <c r="A163" s="41"/>
      <c r="B163" s="42"/>
      <c r="C163" s="207" t="s">
        <v>7</v>
      </c>
      <c r="D163" s="207" t="s">
        <v>129</v>
      </c>
      <c r="E163" s="208" t="s">
        <v>266</v>
      </c>
      <c r="F163" s="209" t="s">
        <v>267</v>
      </c>
      <c r="G163" s="210" t="s">
        <v>132</v>
      </c>
      <c r="H163" s="211">
        <v>2.7000000000000002</v>
      </c>
      <c r="I163" s="212"/>
      <c r="J163" s="213">
        <f>ROUND(I163*H163,2)</f>
        <v>0</v>
      </c>
      <c r="K163" s="209" t="s">
        <v>133</v>
      </c>
      <c r="L163" s="47"/>
      <c r="M163" s="214" t="s">
        <v>19</v>
      </c>
      <c r="N163" s="215" t="s">
        <v>44</v>
      </c>
      <c r="O163" s="87"/>
      <c r="P163" s="216">
        <f>O163*H163</f>
        <v>0</v>
      </c>
      <c r="Q163" s="216">
        <v>0.00013999999999999999</v>
      </c>
      <c r="R163" s="216">
        <f>Q163*H163</f>
        <v>0.00037799999999999997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192</v>
      </c>
      <c r="AT163" s="218" t="s">
        <v>129</v>
      </c>
      <c r="AU163" s="218" t="s">
        <v>128</v>
      </c>
      <c r="AY163" s="20" t="s">
        <v>123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128</v>
      </c>
      <c r="BK163" s="219">
        <f>ROUND(I163*H163,2)</f>
        <v>0</v>
      </c>
      <c r="BL163" s="20" t="s">
        <v>192</v>
      </c>
      <c r="BM163" s="218" t="s">
        <v>268</v>
      </c>
    </row>
    <row r="164" s="2" customFormat="1">
      <c r="A164" s="41"/>
      <c r="B164" s="42"/>
      <c r="C164" s="43"/>
      <c r="D164" s="220" t="s">
        <v>137</v>
      </c>
      <c r="E164" s="43"/>
      <c r="F164" s="221" t="s">
        <v>269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137</v>
      </c>
      <c r="AU164" s="20" t="s">
        <v>128</v>
      </c>
    </row>
    <row r="165" s="2" customFormat="1" ht="24.15" customHeight="1">
      <c r="A165" s="41"/>
      <c r="B165" s="42"/>
      <c r="C165" s="207" t="s">
        <v>270</v>
      </c>
      <c r="D165" s="207" t="s">
        <v>129</v>
      </c>
      <c r="E165" s="208" t="s">
        <v>271</v>
      </c>
      <c r="F165" s="209" t="s">
        <v>272</v>
      </c>
      <c r="G165" s="210" t="s">
        <v>132</v>
      </c>
      <c r="H165" s="211">
        <v>2.7000000000000002</v>
      </c>
      <c r="I165" s="212"/>
      <c r="J165" s="213">
        <f>ROUND(I165*H165,2)</f>
        <v>0</v>
      </c>
      <c r="K165" s="209" t="s">
        <v>133</v>
      </c>
      <c r="L165" s="47"/>
      <c r="M165" s="214" t="s">
        <v>19</v>
      </c>
      <c r="N165" s="215" t="s">
        <v>44</v>
      </c>
      <c r="O165" s="87"/>
      <c r="P165" s="216">
        <f>O165*H165</f>
        <v>0</v>
      </c>
      <c r="Q165" s="216">
        <v>0.00072000000000000005</v>
      </c>
      <c r="R165" s="216">
        <f>Q165*H165</f>
        <v>0.0019440000000000002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192</v>
      </c>
      <c r="AT165" s="218" t="s">
        <v>129</v>
      </c>
      <c r="AU165" s="218" t="s">
        <v>128</v>
      </c>
      <c r="AY165" s="20" t="s">
        <v>123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128</v>
      </c>
      <c r="BK165" s="219">
        <f>ROUND(I165*H165,2)</f>
        <v>0</v>
      </c>
      <c r="BL165" s="20" t="s">
        <v>192</v>
      </c>
      <c r="BM165" s="218" t="s">
        <v>273</v>
      </c>
    </row>
    <row r="166" s="2" customFormat="1">
      <c r="A166" s="41"/>
      <c r="B166" s="42"/>
      <c r="C166" s="43"/>
      <c r="D166" s="220" t="s">
        <v>137</v>
      </c>
      <c r="E166" s="43"/>
      <c r="F166" s="221" t="s">
        <v>274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137</v>
      </c>
      <c r="AU166" s="20" t="s">
        <v>128</v>
      </c>
    </row>
    <row r="167" s="12" customFormat="1" ht="22.8" customHeight="1">
      <c r="A167" s="12"/>
      <c r="B167" s="191"/>
      <c r="C167" s="192"/>
      <c r="D167" s="193" t="s">
        <v>71</v>
      </c>
      <c r="E167" s="205" t="s">
        <v>275</v>
      </c>
      <c r="F167" s="205" t="s">
        <v>276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SUM(P168:P194)</f>
        <v>0</v>
      </c>
      <c r="Q167" s="199"/>
      <c r="R167" s="200">
        <f>SUM(R168:R194)</f>
        <v>0.0060825000000000002</v>
      </c>
      <c r="S167" s="199"/>
      <c r="T167" s="201">
        <f>SUM(T168:T194)</f>
        <v>0.00182814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128</v>
      </c>
      <c r="AT167" s="203" t="s">
        <v>71</v>
      </c>
      <c r="AU167" s="203" t="s">
        <v>80</v>
      </c>
      <c r="AY167" s="202" t="s">
        <v>123</v>
      </c>
      <c r="BK167" s="204">
        <f>SUM(BK168:BK194)</f>
        <v>0</v>
      </c>
    </row>
    <row r="168" s="2" customFormat="1" ht="16.5" customHeight="1">
      <c r="A168" s="41"/>
      <c r="B168" s="42"/>
      <c r="C168" s="207" t="s">
        <v>277</v>
      </c>
      <c r="D168" s="207" t="s">
        <v>129</v>
      </c>
      <c r="E168" s="208" t="s">
        <v>278</v>
      </c>
      <c r="F168" s="209" t="s">
        <v>279</v>
      </c>
      <c r="G168" s="210" t="s">
        <v>132</v>
      </c>
      <c r="H168" s="211">
        <v>12.359999999999999</v>
      </c>
      <c r="I168" s="212"/>
      <c r="J168" s="213">
        <f>ROUND(I168*H168,2)</f>
        <v>0</v>
      </c>
      <c r="K168" s="209" t="s">
        <v>133</v>
      </c>
      <c r="L168" s="47"/>
      <c r="M168" s="214" t="s">
        <v>19</v>
      </c>
      <c r="N168" s="215" t="s">
        <v>44</v>
      </c>
      <c r="O168" s="87"/>
      <c r="P168" s="216">
        <f>O168*H168</f>
        <v>0</v>
      </c>
      <c r="Q168" s="216">
        <v>4.0000000000000003E-05</v>
      </c>
      <c r="R168" s="216">
        <f>Q168*H168</f>
        <v>0.00049439999999999998</v>
      </c>
      <c r="S168" s="216">
        <v>6.0000000000000002E-05</v>
      </c>
      <c r="T168" s="217">
        <f>S168*H168</f>
        <v>0.00074160000000000003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134</v>
      </c>
      <c r="AT168" s="218" t="s">
        <v>129</v>
      </c>
      <c r="AU168" s="218" t="s">
        <v>128</v>
      </c>
      <c r="AY168" s="20" t="s">
        <v>123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128</v>
      </c>
      <c r="BK168" s="219">
        <f>ROUND(I168*H168,2)</f>
        <v>0</v>
      </c>
      <c r="BL168" s="20" t="s">
        <v>134</v>
      </c>
      <c r="BM168" s="218" t="s">
        <v>280</v>
      </c>
    </row>
    <row r="169" s="2" customFormat="1">
      <c r="A169" s="41"/>
      <c r="B169" s="42"/>
      <c r="C169" s="43"/>
      <c r="D169" s="220" t="s">
        <v>137</v>
      </c>
      <c r="E169" s="43"/>
      <c r="F169" s="221" t="s">
        <v>281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137</v>
      </c>
      <c r="AU169" s="20" t="s">
        <v>128</v>
      </c>
    </row>
    <row r="170" s="15" customFormat="1">
      <c r="A170" s="15"/>
      <c r="B170" s="248"/>
      <c r="C170" s="249"/>
      <c r="D170" s="227" t="s">
        <v>139</v>
      </c>
      <c r="E170" s="250" t="s">
        <v>19</v>
      </c>
      <c r="F170" s="251" t="s">
        <v>282</v>
      </c>
      <c r="G170" s="249"/>
      <c r="H170" s="250" t="s">
        <v>19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139</v>
      </c>
      <c r="AU170" s="257" t="s">
        <v>128</v>
      </c>
      <c r="AV170" s="15" t="s">
        <v>80</v>
      </c>
      <c r="AW170" s="15" t="s">
        <v>33</v>
      </c>
      <c r="AX170" s="15" t="s">
        <v>72</v>
      </c>
      <c r="AY170" s="257" t="s">
        <v>123</v>
      </c>
    </row>
    <row r="171" s="13" customFormat="1">
      <c r="A171" s="13"/>
      <c r="B171" s="225"/>
      <c r="C171" s="226"/>
      <c r="D171" s="227" t="s">
        <v>139</v>
      </c>
      <c r="E171" s="228" t="s">
        <v>19</v>
      </c>
      <c r="F171" s="229" t="s">
        <v>283</v>
      </c>
      <c r="G171" s="226"/>
      <c r="H171" s="230">
        <v>12.359999999999999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139</v>
      </c>
      <c r="AU171" s="236" t="s">
        <v>128</v>
      </c>
      <c r="AV171" s="13" t="s">
        <v>128</v>
      </c>
      <c r="AW171" s="13" t="s">
        <v>33</v>
      </c>
      <c r="AX171" s="13" t="s">
        <v>72</v>
      </c>
      <c r="AY171" s="236" t="s">
        <v>123</v>
      </c>
    </row>
    <row r="172" s="14" customFormat="1">
      <c r="A172" s="14"/>
      <c r="B172" s="237"/>
      <c r="C172" s="238"/>
      <c r="D172" s="227" t="s">
        <v>139</v>
      </c>
      <c r="E172" s="239" t="s">
        <v>19</v>
      </c>
      <c r="F172" s="240" t="s">
        <v>141</v>
      </c>
      <c r="G172" s="238"/>
      <c r="H172" s="241">
        <v>12.359999999999999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139</v>
      </c>
      <c r="AU172" s="247" t="s">
        <v>128</v>
      </c>
      <c r="AV172" s="14" t="s">
        <v>135</v>
      </c>
      <c r="AW172" s="14" t="s">
        <v>33</v>
      </c>
      <c r="AX172" s="14" t="s">
        <v>80</v>
      </c>
      <c r="AY172" s="247" t="s">
        <v>123</v>
      </c>
    </row>
    <row r="173" s="2" customFormat="1" ht="21.75" customHeight="1">
      <c r="A173" s="41"/>
      <c r="B173" s="42"/>
      <c r="C173" s="207" t="s">
        <v>284</v>
      </c>
      <c r="D173" s="207" t="s">
        <v>129</v>
      </c>
      <c r="E173" s="208" t="s">
        <v>285</v>
      </c>
      <c r="F173" s="209" t="s">
        <v>286</v>
      </c>
      <c r="G173" s="210" t="s">
        <v>132</v>
      </c>
      <c r="H173" s="211">
        <v>13.35</v>
      </c>
      <c r="I173" s="212"/>
      <c r="J173" s="213">
        <f>ROUND(I173*H173,2)</f>
        <v>0</v>
      </c>
      <c r="K173" s="209" t="s">
        <v>133</v>
      </c>
      <c r="L173" s="47"/>
      <c r="M173" s="214" t="s">
        <v>19</v>
      </c>
      <c r="N173" s="215" t="s">
        <v>44</v>
      </c>
      <c r="O173" s="87"/>
      <c r="P173" s="216">
        <f>O173*H173</f>
        <v>0</v>
      </c>
      <c r="Q173" s="216">
        <v>9.0000000000000006E-05</v>
      </c>
      <c r="R173" s="216">
        <f>Q173*H173</f>
        <v>0.0012015000000000001</v>
      </c>
      <c r="S173" s="216">
        <v>6.0000000000000002E-05</v>
      </c>
      <c r="T173" s="217">
        <f>S173*H173</f>
        <v>0.00080099999999999995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134</v>
      </c>
      <c r="AT173" s="218" t="s">
        <v>129</v>
      </c>
      <c r="AU173" s="218" t="s">
        <v>128</v>
      </c>
      <c r="AY173" s="20" t="s">
        <v>123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128</v>
      </c>
      <c r="BK173" s="219">
        <f>ROUND(I173*H173,2)</f>
        <v>0</v>
      </c>
      <c r="BL173" s="20" t="s">
        <v>134</v>
      </c>
      <c r="BM173" s="218" t="s">
        <v>287</v>
      </c>
    </row>
    <row r="174" s="2" customFormat="1">
      <c r="A174" s="41"/>
      <c r="B174" s="42"/>
      <c r="C174" s="43"/>
      <c r="D174" s="220" t="s">
        <v>137</v>
      </c>
      <c r="E174" s="43"/>
      <c r="F174" s="221" t="s">
        <v>288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137</v>
      </c>
      <c r="AU174" s="20" t="s">
        <v>128</v>
      </c>
    </row>
    <row r="175" s="15" customFormat="1">
      <c r="A175" s="15"/>
      <c r="B175" s="248"/>
      <c r="C175" s="249"/>
      <c r="D175" s="227" t="s">
        <v>139</v>
      </c>
      <c r="E175" s="250" t="s">
        <v>19</v>
      </c>
      <c r="F175" s="251" t="s">
        <v>289</v>
      </c>
      <c r="G175" s="249"/>
      <c r="H175" s="250" t="s">
        <v>19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139</v>
      </c>
      <c r="AU175" s="257" t="s">
        <v>128</v>
      </c>
      <c r="AV175" s="15" t="s">
        <v>80</v>
      </c>
      <c r="AW175" s="15" t="s">
        <v>33</v>
      </c>
      <c r="AX175" s="15" t="s">
        <v>72</v>
      </c>
      <c r="AY175" s="257" t="s">
        <v>123</v>
      </c>
    </row>
    <row r="176" s="13" customFormat="1">
      <c r="A176" s="13"/>
      <c r="B176" s="225"/>
      <c r="C176" s="226"/>
      <c r="D176" s="227" t="s">
        <v>139</v>
      </c>
      <c r="E176" s="228" t="s">
        <v>19</v>
      </c>
      <c r="F176" s="229" t="s">
        <v>290</v>
      </c>
      <c r="G176" s="226"/>
      <c r="H176" s="230">
        <v>13.35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139</v>
      </c>
      <c r="AU176" s="236" t="s">
        <v>128</v>
      </c>
      <c r="AV176" s="13" t="s">
        <v>128</v>
      </c>
      <c r="AW176" s="13" t="s">
        <v>33</v>
      </c>
      <c r="AX176" s="13" t="s">
        <v>72</v>
      </c>
      <c r="AY176" s="236" t="s">
        <v>123</v>
      </c>
    </row>
    <row r="177" s="14" customFormat="1">
      <c r="A177" s="14"/>
      <c r="B177" s="237"/>
      <c r="C177" s="238"/>
      <c r="D177" s="227" t="s">
        <v>139</v>
      </c>
      <c r="E177" s="239" t="s">
        <v>19</v>
      </c>
      <c r="F177" s="240" t="s">
        <v>141</v>
      </c>
      <c r="G177" s="238"/>
      <c r="H177" s="241">
        <v>13.35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139</v>
      </c>
      <c r="AU177" s="247" t="s">
        <v>128</v>
      </c>
      <c r="AV177" s="14" t="s">
        <v>135</v>
      </c>
      <c r="AW177" s="14" t="s">
        <v>33</v>
      </c>
      <c r="AX177" s="14" t="s">
        <v>80</v>
      </c>
      <c r="AY177" s="247" t="s">
        <v>123</v>
      </c>
    </row>
    <row r="178" s="2" customFormat="1" ht="24.15" customHeight="1">
      <c r="A178" s="41"/>
      <c r="B178" s="42"/>
      <c r="C178" s="207" t="s">
        <v>291</v>
      </c>
      <c r="D178" s="207" t="s">
        <v>129</v>
      </c>
      <c r="E178" s="208" t="s">
        <v>292</v>
      </c>
      <c r="F178" s="209" t="s">
        <v>293</v>
      </c>
      <c r="G178" s="210" t="s">
        <v>132</v>
      </c>
      <c r="H178" s="211">
        <v>9.5180000000000007</v>
      </c>
      <c r="I178" s="212"/>
      <c r="J178" s="213">
        <f>ROUND(I178*H178,2)</f>
        <v>0</v>
      </c>
      <c r="K178" s="209" t="s">
        <v>133</v>
      </c>
      <c r="L178" s="47"/>
      <c r="M178" s="214" t="s">
        <v>19</v>
      </c>
      <c r="N178" s="215" t="s">
        <v>44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3.0000000000000001E-05</v>
      </c>
      <c r="T178" s="217">
        <f>S178*H178</f>
        <v>0.00028554000000000003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192</v>
      </c>
      <c r="AT178" s="218" t="s">
        <v>129</v>
      </c>
      <c r="AU178" s="218" t="s">
        <v>128</v>
      </c>
      <c r="AY178" s="20" t="s">
        <v>123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128</v>
      </c>
      <c r="BK178" s="219">
        <f>ROUND(I178*H178,2)</f>
        <v>0</v>
      </c>
      <c r="BL178" s="20" t="s">
        <v>192</v>
      </c>
      <c r="BM178" s="218" t="s">
        <v>294</v>
      </c>
    </row>
    <row r="179" s="2" customFormat="1">
      <c r="A179" s="41"/>
      <c r="B179" s="42"/>
      <c r="C179" s="43"/>
      <c r="D179" s="220" t="s">
        <v>137</v>
      </c>
      <c r="E179" s="43"/>
      <c r="F179" s="221" t="s">
        <v>295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137</v>
      </c>
      <c r="AU179" s="20" t="s">
        <v>128</v>
      </c>
    </row>
    <row r="180" s="15" customFormat="1">
      <c r="A180" s="15"/>
      <c r="B180" s="248"/>
      <c r="C180" s="249"/>
      <c r="D180" s="227" t="s">
        <v>139</v>
      </c>
      <c r="E180" s="250" t="s">
        <v>19</v>
      </c>
      <c r="F180" s="251" t="s">
        <v>296</v>
      </c>
      <c r="G180" s="249"/>
      <c r="H180" s="250" t="s">
        <v>19</v>
      </c>
      <c r="I180" s="252"/>
      <c r="J180" s="249"/>
      <c r="K180" s="249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139</v>
      </c>
      <c r="AU180" s="257" t="s">
        <v>128</v>
      </c>
      <c r="AV180" s="15" t="s">
        <v>80</v>
      </c>
      <c r="AW180" s="15" t="s">
        <v>33</v>
      </c>
      <c r="AX180" s="15" t="s">
        <v>72</v>
      </c>
      <c r="AY180" s="257" t="s">
        <v>123</v>
      </c>
    </row>
    <row r="181" s="13" customFormat="1">
      <c r="A181" s="13"/>
      <c r="B181" s="225"/>
      <c r="C181" s="226"/>
      <c r="D181" s="227" t="s">
        <v>139</v>
      </c>
      <c r="E181" s="228" t="s">
        <v>19</v>
      </c>
      <c r="F181" s="229" t="s">
        <v>297</v>
      </c>
      <c r="G181" s="226"/>
      <c r="H181" s="230">
        <v>4.8179999999999996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139</v>
      </c>
      <c r="AU181" s="236" t="s">
        <v>128</v>
      </c>
      <c r="AV181" s="13" t="s">
        <v>128</v>
      </c>
      <c r="AW181" s="13" t="s">
        <v>33</v>
      </c>
      <c r="AX181" s="13" t="s">
        <v>72</v>
      </c>
      <c r="AY181" s="236" t="s">
        <v>123</v>
      </c>
    </row>
    <row r="182" s="15" customFormat="1">
      <c r="A182" s="15"/>
      <c r="B182" s="248"/>
      <c r="C182" s="249"/>
      <c r="D182" s="227" t="s">
        <v>139</v>
      </c>
      <c r="E182" s="250" t="s">
        <v>19</v>
      </c>
      <c r="F182" s="251" t="s">
        <v>298</v>
      </c>
      <c r="G182" s="249"/>
      <c r="H182" s="250" t="s">
        <v>19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139</v>
      </c>
      <c r="AU182" s="257" t="s">
        <v>128</v>
      </c>
      <c r="AV182" s="15" t="s">
        <v>80</v>
      </c>
      <c r="AW182" s="15" t="s">
        <v>33</v>
      </c>
      <c r="AX182" s="15" t="s">
        <v>72</v>
      </c>
      <c r="AY182" s="257" t="s">
        <v>123</v>
      </c>
    </row>
    <row r="183" s="13" customFormat="1">
      <c r="A183" s="13"/>
      <c r="B183" s="225"/>
      <c r="C183" s="226"/>
      <c r="D183" s="227" t="s">
        <v>139</v>
      </c>
      <c r="E183" s="228" t="s">
        <v>19</v>
      </c>
      <c r="F183" s="229" t="s">
        <v>299</v>
      </c>
      <c r="G183" s="226"/>
      <c r="H183" s="230">
        <v>4.7000000000000002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139</v>
      </c>
      <c r="AU183" s="236" t="s">
        <v>128</v>
      </c>
      <c r="AV183" s="13" t="s">
        <v>128</v>
      </c>
      <c r="AW183" s="13" t="s">
        <v>33</v>
      </c>
      <c r="AX183" s="13" t="s">
        <v>72</v>
      </c>
      <c r="AY183" s="236" t="s">
        <v>123</v>
      </c>
    </row>
    <row r="184" s="14" customFormat="1">
      <c r="A184" s="14"/>
      <c r="B184" s="237"/>
      <c r="C184" s="238"/>
      <c r="D184" s="227" t="s">
        <v>139</v>
      </c>
      <c r="E184" s="239" t="s">
        <v>19</v>
      </c>
      <c r="F184" s="240" t="s">
        <v>141</v>
      </c>
      <c r="G184" s="238"/>
      <c r="H184" s="241">
        <v>9.5180000000000007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139</v>
      </c>
      <c r="AU184" s="247" t="s">
        <v>128</v>
      </c>
      <c r="AV184" s="14" t="s">
        <v>135</v>
      </c>
      <c r="AW184" s="14" t="s">
        <v>33</v>
      </c>
      <c r="AX184" s="14" t="s">
        <v>80</v>
      </c>
      <c r="AY184" s="247" t="s">
        <v>123</v>
      </c>
    </row>
    <row r="185" s="2" customFormat="1" ht="16.5" customHeight="1">
      <c r="A185" s="41"/>
      <c r="B185" s="42"/>
      <c r="C185" s="259" t="s">
        <v>300</v>
      </c>
      <c r="D185" s="259" t="s">
        <v>249</v>
      </c>
      <c r="E185" s="260" t="s">
        <v>301</v>
      </c>
      <c r="F185" s="261" t="s">
        <v>302</v>
      </c>
      <c r="G185" s="262" t="s">
        <v>132</v>
      </c>
      <c r="H185" s="263">
        <v>10.470000000000001</v>
      </c>
      <c r="I185" s="264"/>
      <c r="J185" s="265">
        <f>ROUND(I185*H185,2)</f>
        <v>0</v>
      </c>
      <c r="K185" s="261" t="s">
        <v>133</v>
      </c>
      <c r="L185" s="266"/>
      <c r="M185" s="267" t="s">
        <v>19</v>
      </c>
      <c r="N185" s="268" t="s">
        <v>44</v>
      </c>
      <c r="O185" s="87"/>
      <c r="P185" s="216">
        <f>O185*H185</f>
        <v>0</v>
      </c>
      <c r="Q185" s="216">
        <v>2.0000000000000002E-05</v>
      </c>
      <c r="R185" s="216">
        <f>Q185*H185</f>
        <v>0.00020940000000000002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253</v>
      </c>
      <c r="AT185" s="218" t="s">
        <v>249</v>
      </c>
      <c r="AU185" s="218" t="s">
        <v>128</v>
      </c>
      <c r="AY185" s="20" t="s">
        <v>123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128</v>
      </c>
      <c r="BK185" s="219">
        <f>ROUND(I185*H185,2)</f>
        <v>0</v>
      </c>
      <c r="BL185" s="20" t="s">
        <v>192</v>
      </c>
      <c r="BM185" s="218" t="s">
        <v>303</v>
      </c>
    </row>
    <row r="186" s="13" customFormat="1">
      <c r="A186" s="13"/>
      <c r="B186" s="225"/>
      <c r="C186" s="226"/>
      <c r="D186" s="227" t="s">
        <v>139</v>
      </c>
      <c r="E186" s="226"/>
      <c r="F186" s="229" t="s">
        <v>304</v>
      </c>
      <c r="G186" s="226"/>
      <c r="H186" s="230">
        <v>10.470000000000001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139</v>
      </c>
      <c r="AU186" s="236" t="s">
        <v>128</v>
      </c>
      <c r="AV186" s="13" t="s">
        <v>128</v>
      </c>
      <c r="AW186" s="13" t="s">
        <v>4</v>
      </c>
      <c r="AX186" s="13" t="s">
        <v>80</v>
      </c>
      <c r="AY186" s="236" t="s">
        <v>123</v>
      </c>
    </row>
    <row r="187" s="2" customFormat="1" ht="16.5" customHeight="1">
      <c r="A187" s="41"/>
      <c r="B187" s="42"/>
      <c r="C187" s="207" t="s">
        <v>305</v>
      </c>
      <c r="D187" s="207" t="s">
        <v>129</v>
      </c>
      <c r="E187" s="208" t="s">
        <v>306</v>
      </c>
      <c r="F187" s="209" t="s">
        <v>307</v>
      </c>
      <c r="G187" s="210" t="s">
        <v>132</v>
      </c>
      <c r="H187" s="211">
        <v>12.359999999999999</v>
      </c>
      <c r="I187" s="212"/>
      <c r="J187" s="213">
        <f>ROUND(I187*H187,2)</f>
        <v>0</v>
      </c>
      <c r="K187" s="209" t="s">
        <v>133</v>
      </c>
      <c r="L187" s="47"/>
      <c r="M187" s="214" t="s">
        <v>19</v>
      </c>
      <c r="N187" s="215" t="s">
        <v>44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192</v>
      </c>
      <c r="AT187" s="218" t="s">
        <v>129</v>
      </c>
      <c r="AU187" s="218" t="s">
        <v>128</v>
      </c>
      <c r="AY187" s="20" t="s">
        <v>123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128</v>
      </c>
      <c r="BK187" s="219">
        <f>ROUND(I187*H187,2)</f>
        <v>0</v>
      </c>
      <c r="BL187" s="20" t="s">
        <v>192</v>
      </c>
      <c r="BM187" s="218" t="s">
        <v>308</v>
      </c>
    </row>
    <row r="188" s="2" customFormat="1">
      <c r="A188" s="41"/>
      <c r="B188" s="42"/>
      <c r="C188" s="43"/>
      <c r="D188" s="220" t="s">
        <v>137</v>
      </c>
      <c r="E188" s="43"/>
      <c r="F188" s="221" t="s">
        <v>309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137</v>
      </c>
      <c r="AU188" s="20" t="s">
        <v>128</v>
      </c>
    </row>
    <row r="189" s="2" customFormat="1" ht="16.5" customHeight="1">
      <c r="A189" s="41"/>
      <c r="B189" s="42"/>
      <c r="C189" s="259" t="s">
        <v>310</v>
      </c>
      <c r="D189" s="259" t="s">
        <v>249</v>
      </c>
      <c r="E189" s="260" t="s">
        <v>311</v>
      </c>
      <c r="F189" s="261" t="s">
        <v>312</v>
      </c>
      <c r="G189" s="262" t="s">
        <v>313</v>
      </c>
      <c r="H189" s="263">
        <v>0.49399999999999999</v>
      </c>
      <c r="I189" s="264"/>
      <c r="J189" s="265">
        <f>ROUND(I189*H189,2)</f>
        <v>0</v>
      </c>
      <c r="K189" s="261" t="s">
        <v>133</v>
      </c>
      <c r="L189" s="266"/>
      <c r="M189" s="267" t="s">
        <v>19</v>
      </c>
      <c r="N189" s="268" t="s">
        <v>44</v>
      </c>
      <c r="O189" s="87"/>
      <c r="P189" s="216">
        <f>O189*H189</f>
        <v>0</v>
      </c>
      <c r="Q189" s="216">
        <v>0.0011999999999999999</v>
      </c>
      <c r="R189" s="216">
        <f>Q189*H189</f>
        <v>0.00059279999999999999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253</v>
      </c>
      <c r="AT189" s="218" t="s">
        <v>249</v>
      </c>
      <c r="AU189" s="218" t="s">
        <v>128</v>
      </c>
      <c r="AY189" s="20" t="s">
        <v>123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128</v>
      </c>
      <c r="BK189" s="219">
        <f>ROUND(I189*H189,2)</f>
        <v>0</v>
      </c>
      <c r="BL189" s="20" t="s">
        <v>192</v>
      </c>
      <c r="BM189" s="218" t="s">
        <v>314</v>
      </c>
    </row>
    <row r="190" s="13" customFormat="1">
      <c r="A190" s="13"/>
      <c r="B190" s="225"/>
      <c r="C190" s="226"/>
      <c r="D190" s="227" t="s">
        <v>139</v>
      </c>
      <c r="E190" s="226"/>
      <c r="F190" s="229" t="s">
        <v>315</v>
      </c>
      <c r="G190" s="226"/>
      <c r="H190" s="230">
        <v>0.49399999999999999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139</v>
      </c>
      <c r="AU190" s="236" t="s">
        <v>128</v>
      </c>
      <c r="AV190" s="13" t="s">
        <v>128</v>
      </c>
      <c r="AW190" s="13" t="s">
        <v>4</v>
      </c>
      <c r="AX190" s="13" t="s">
        <v>80</v>
      </c>
      <c r="AY190" s="236" t="s">
        <v>123</v>
      </c>
    </row>
    <row r="191" s="2" customFormat="1" ht="24.15" customHeight="1">
      <c r="A191" s="41"/>
      <c r="B191" s="42"/>
      <c r="C191" s="207" t="s">
        <v>316</v>
      </c>
      <c r="D191" s="207" t="s">
        <v>129</v>
      </c>
      <c r="E191" s="208" t="s">
        <v>317</v>
      </c>
      <c r="F191" s="209" t="s">
        <v>318</v>
      </c>
      <c r="G191" s="210" t="s">
        <v>132</v>
      </c>
      <c r="H191" s="211">
        <v>12.359999999999999</v>
      </c>
      <c r="I191" s="212"/>
      <c r="J191" s="213">
        <f>ROUND(I191*H191,2)</f>
        <v>0</v>
      </c>
      <c r="K191" s="209" t="s">
        <v>133</v>
      </c>
      <c r="L191" s="47"/>
      <c r="M191" s="214" t="s">
        <v>19</v>
      </c>
      <c r="N191" s="215" t="s">
        <v>44</v>
      </c>
      <c r="O191" s="87"/>
      <c r="P191" s="216">
        <f>O191*H191</f>
        <v>0</v>
      </c>
      <c r="Q191" s="216">
        <v>0.00029</v>
      </c>
      <c r="R191" s="216">
        <f>Q191*H191</f>
        <v>0.0035843999999999997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192</v>
      </c>
      <c r="AT191" s="218" t="s">
        <v>129</v>
      </c>
      <c r="AU191" s="218" t="s">
        <v>128</v>
      </c>
      <c r="AY191" s="20" t="s">
        <v>123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128</v>
      </c>
      <c r="BK191" s="219">
        <f>ROUND(I191*H191,2)</f>
        <v>0</v>
      </c>
      <c r="BL191" s="20" t="s">
        <v>192</v>
      </c>
      <c r="BM191" s="218" t="s">
        <v>319</v>
      </c>
    </row>
    <row r="192" s="2" customFormat="1">
      <c r="A192" s="41"/>
      <c r="B192" s="42"/>
      <c r="C192" s="43"/>
      <c r="D192" s="220" t="s">
        <v>137</v>
      </c>
      <c r="E192" s="43"/>
      <c r="F192" s="221" t="s">
        <v>320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137</v>
      </c>
      <c r="AU192" s="20" t="s">
        <v>128</v>
      </c>
    </row>
    <row r="193" s="13" customFormat="1">
      <c r="A193" s="13"/>
      <c r="B193" s="225"/>
      <c r="C193" s="226"/>
      <c r="D193" s="227" t="s">
        <v>139</v>
      </c>
      <c r="E193" s="228" t="s">
        <v>19</v>
      </c>
      <c r="F193" s="229" t="s">
        <v>321</v>
      </c>
      <c r="G193" s="226"/>
      <c r="H193" s="230">
        <v>12.359999999999999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139</v>
      </c>
      <c r="AU193" s="236" t="s">
        <v>128</v>
      </c>
      <c r="AV193" s="13" t="s">
        <v>128</v>
      </c>
      <c r="AW193" s="13" t="s">
        <v>33</v>
      </c>
      <c r="AX193" s="13" t="s">
        <v>72</v>
      </c>
      <c r="AY193" s="236" t="s">
        <v>123</v>
      </c>
    </row>
    <row r="194" s="14" customFormat="1">
      <c r="A194" s="14"/>
      <c r="B194" s="237"/>
      <c r="C194" s="238"/>
      <c r="D194" s="227" t="s">
        <v>139</v>
      </c>
      <c r="E194" s="239" t="s">
        <v>19</v>
      </c>
      <c r="F194" s="240" t="s">
        <v>141</v>
      </c>
      <c r="G194" s="238"/>
      <c r="H194" s="241">
        <v>12.359999999999999</v>
      </c>
      <c r="I194" s="242"/>
      <c r="J194" s="238"/>
      <c r="K194" s="238"/>
      <c r="L194" s="243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139</v>
      </c>
      <c r="AU194" s="247" t="s">
        <v>128</v>
      </c>
      <c r="AV194" s="14" t="s">
        <v>135</v>
      </c>
      <c r="AW194" s="14" t="s">
        <v>33</v>
      </c>
      <c r="AX194" s="14" t="s">
        <v>80</v>
      </c>
      <c r="AY194" s="247" t="s">
        <v>123</v>
      </c>
    </row>
    <row r="195" s="2" customFormat="1" ht="6.96" customHeight="1">
      <c r="A195" s="41"/>
      <c r="B195" s="62"/>
      <c r="C195" s="63"/>
      <c r="D195" s="63"/>
      <c r="E195" s="63"/>
      <c r="F195" s="63"/>
      <c r="G195" s="63"/>
      <c r="H195" s="63"/>
      <c r="I195" s="63"/>
      <c r="J195" s="63"/>
      <c r="K195" s="63"/>
      <c r="L195" s="47"/>
      <c r="M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</row>
  </sheetData>
  <sheetProtection sheet="1" autoFilter="0" formatColumns="0" formatRows="0" objects="1" scenarios="1" spinCount="100000" saltValue="L4i1sXokIG0Us2Gkes6XpIYDXonDKE/Wji41//ijDphoKYELw1gwEcOvccgcEn6wZmiZz4TB1GQI4nC1IXNaXA==" hashValue="s9iZPBB9Ky56CpdXu8Gu6lmrxy6yP0qtIip8lTSI59zNJUQAUNPfwW0/PRIp6mkMg4f1YQhNUhxAOdb6Pb1/pg==" algorithmName="SHA-512" password="CEE1"/>
  <autoFilter ref="C91:K19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1/612325302"/>
    <hyperlink ref="F101" r:id="rId2" display="https://podminky.urs.cz/item/CS_URS_2025_01/619995001"/>
    <hyperlink ref="F110" r:id="rId3" display="https://podminky.urs.cz/item/CS_URS_2025_01/952901111"/>
    <hyperlink ref="F114" r:id="rId4" display="https://podminky.urs.cz/item/CS_URS_2024_02/619996117"/>
    <hyperlink ref="F119" r:id="rId5" display="https://podminky.urs.cz/item/CS_URS_2025_01/781473810"/>
    <hyperlink ref="F126" r:id="rId6" display="https://podminky.urs.cz/item/CS_URS_2025_01/967031132"/>
    <hyperlink ref="F131" r:id="rId7" display="https://podminky.urs.cz/item/CS_URS_2025_01/767114821"/>
    <hyperlink ref="F136" r:id="rId8" display="https://podminky.urs.cz/item/CS_URS_2025_01/997013151"/>
    <hyperlink ref="F138" r:id="rId9" display="https://podminky.urs.cz/item/CS_URS_2025_01/997013501"/>
    <hyperlink ref="F140" r:id="rId10" display="https://podminky.urs.cz/item/CS_URS_2025_01/997013509"/>
    <hyperlink ref="F143" r:id="rId11" display="https://podminky.urs.cz/item/CS_URS_2025_01/997013631"/>
    <hyperlink ref="F146" r:id="rId12" display="https://podminky.urs.cz/item/CS_URS_2025_01/998011008"/>
    <hyperlink ref="F151" r:id="rId13" display="https://podminky.urs.cz/item/CS_URS_2025_01/998767201"/>
    <hyperlink ref="F154" r:id="rId14" display="https://podminky.urs.cz/item/CS_URS_2025_01/783802250"/>
    <hyperlink ref="F160" r:id="rId15" display="https://podminky.urs.cz/item/CS_URS_2025_01/783801201"/>
    <hyperlink ref="F162" r:id="rId16" display="https://podminky.urs.cz/item/CS_URS_2025_01/783801403"/>
    <hyperlink ref="F164" r:id="rId17" display="https://podminky.urs.cz/item/CS_URS_2025_01/783823135"/>
    <hyperlink ref="F166" r:id="rId18" display="https://podminky.urs.cz/item/CS_URS_2025_01/783827425"/>
    <hyperlink ref="F169" r:id="rId19" display="https://podminky.urs.cz/item/CS_URS_2025_01/619991001"/>
    <hyperlink ref="F174" r:id="rId20" display="https://podminky.urs.cz/item/CS_URS_2025_01/619991011"/>
    <hyperlink ref="F179" r:id="rId21" display="https://podminky.urs.cz/item/CS_URS_2025_01/784171111"/>
    <hyperlink ref="F188" r:id="rId22" display="https://podminky.urs.cz/item/CS_URS_2025_01/784185001"/>
    <hyperlink ref="F192" r:id="rId23" display="https://podminky.urs.cz/item/CS_URS_2025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DPS Za Prachárnou 43 - výměna vstupních dveří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322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3.25" customHeight="1">
      <c r="A27" s="141"/>
      <c r="B27" s="142"/>
      <c r="C27" s="141"/>
      <c r="D27" s="141"/>
      <c r="E27" s="143" t="s">
        <v>323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ROUND((SUM(BE97:BE141)),  2)</f>
        <v>0</v>
      </c>
      <c r="G33" s="41"/>
      <c r="H33" s="41"/>
      <c r="I33" s="151">
        <v>0.20999999999999999</v>
      </c>
      <c r="J33" s="150">
        <f>ROUND(((SUM(BE97:BE141))*I33),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ROUND((SUM(BF97:BF141)),  2)</f>
        <v>0</v>
      </c>
      <c r="G34" s="41"/>
      <c r="H34" s="41"/>
      <c r="I34" s="151">
        <v>0.12</v>
      </c>
      <c r="J34" s="150">
        <f>ROUND(((SUM(BF97:BF141))*I34),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ROUND((SUM(BG97:BG141)),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ROUND((SUM(BH97:BH141)),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ROUND((SUM(BI97:BI141)),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DPS Za Prachárnou 43 - výměna vstupních dveří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Silnoproudá a slaboproudá elektrotechnika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Jihlava</v>
      </c>
      <c r="G52" s="43"/>
      <c r="H52" s="43"/>
      <c r="I52" s="35" t="s">
        <v>23</v>
      </c>
      <c r="J52" s="75" t="str">
        <f>IF(J12="","",J12)</f>
        <v>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Jihlava</v>
      </c>
      <c r="G54" s="43"/>
      <c r="H54" s="43"/>
      <c r="I54" s="35" t="s">
        <v>31</v>
      </c>
      <c r="J54" s="39" t="str">
        <f>E21</f>
        <v>SPA spol.s r.o., Jihlava, Havlíčkova 46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92</v>
      </c>
      <c r="D57" s="165"/>
      <c r="E57" s="165"/>
      <c r="F57" s="165"/>
      <c r="G57" s="165"/>
      <c r="H57" s="165"/>
      <c r="I57" s="165"/>
      <c r="J57" s="166" t="s">
        <v>93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94</v>
      </c>
    </row>
    <row r="60" s="9" customFormat="1" ht="24.96" customHeight="1">
      <c r="A60" s="9"/>
      <c r="B60" s="168"/>
      <c r="C60" s="169"/>
      <c r="D60" s="170" t="s">
        <v>324</v>
      </c>
      <c r="E60" s="171"/>
      <c r="F60" s="171"/>
      <c r="G60" s="171"/>
      <c r="H60" s="171"/>
      <c r="I60" s="171"/>
      <c r="J60" s="172">
        <f>J98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325</v>
      </c>
      <c r="E61" s="177"/>
      <c r="F61" s="177"/>
      <c r="G61" s="177"/>
      <c r="H61" s="177"/>
      <c r="I61" s="177"/>
      <c r="J61" s="178">
        <f>J99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326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4"/>
      <c r="C63" s="175"/>
      <c r="D63" s="176" t="s">
        <v>327</v>
      </c>
      <c r="E63" s="177"/>
      <c r="F63" s="177"/>
      <c r="G63" s="177"/>
      <c r="H63" s="177"/>
      <c r="I63" s="177"/>
      <c r="J63" s="178">
        <f>J104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1.84" customHeight="1">
      <c r="A64" s="10"/>
      <c r="B64" s="174"/>
      <c r="C64" s="175"/>
      <c r="D64" s="176" t="s">
        <v>328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21.84" customHeight="1">
      <c r="A65" s="10"/>
      <c r="B65" s="174"/>
      <c r="C65" s="175"/>
      <c r="D65" s="176" t="s">
        <v>329</v>
      </c>
      <c r="E65" s="177"/>
      <c r="F65" s="177"/>
      <c r="G65" s="177"/>
      <c r="H65" s="177"/>
      <c r="I65" s="177"/>
      <c r="J65" s="178">
        <f>J108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21.84" customHeight="1">
      <c r="A66" s="10"/>
      <c r="B66" s="174"/>
      <c r="C66" s="175"/>
      <c r="D66" s="176" t="s">
        <v>330</v>
      </c>
      <c r="E66" s="177"/>
      <c r="F66" s="177"/>
      <c r="G66" s="177"/>
      <c r="H66" s="177"/>
      <c r="I66" s="177"/>
      <c r="J66" s="178">
        <f>J110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74"/>
      <c r="C67" s="175"/>
      <c r="D67" s="176" t="s">
        <v>331</v>
      </c>
      <c r="E67" s="177"/>
      <c r="F67" s="177"/>
      <c r="G67" s="177"/>
      <c r="H67" s="177"/>
      <c r="I67" s="177"/>
      <c r="J67" s="178">
        <f>J112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332</v>
      </c>
      <c r="E68" s="177"/>
      <c r="F68" s="177"/>
      <c r="G68" s="177"/>
      <c r="H68" s="177"/>
      <c r="I68" s="177"/>
      <c r="J68" s="178">
        <f>J114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4"/>
      <c r="C69" s="175"/>
      <c r="D69" s="176" t="s">
        <v>333</v>
      </c>
      <c r="E69" s="177"/>
      <c r="F69" s="177"/>
      <c r="G69" s="177"/>
      <c r="H69" s="177"/>
      <c r="I69" s="177"/>
      <c r="J69" s="178">
        <f>J117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21.84" customHeight="1">
      <c r="A70" s="10"/>
      <c r="B70" s="174"/>
      <c r="C70" s="175"/>
      <c r="D70" s="176" t="s">
        <v>334</v>
      </c>
      <c r="E70" s="177"/>
      <c r="F70" s="177"/>
      <c r="G70" s="177"/>
      <c r="H70" s="177"/>
      <c r="I70" s="177"/>
      <c r="J70" s="178">
        <f>J123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21.84" customHeight="1">
      <c r="A71" s="10"/>
      <c r="B71" s="174"/>
      <c r="C71" s="175"/>
      <c r="D71" s="176" t="s">
        <v>335</v>
      </c>
      <c r="E71" s="177"/>
      <c r="F71" s="177"/>
      <c r="G71" s="177"/>
      <c r="H71" s="177"/>
      <c r="I71" s="177"/>
      <c r="J71" s="178">
        <f>J125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21.84" customHeight="1">
      <c r="A72" s="10"/>
      <c r="B72" s="174"/>
      <c r="C72" s="175"/>
      <c r="D72" s="176" t="s">
        <v>336</v>
      </c>
      <c r="E72" s="177"/>
      <c r="F72" s="177"/>
      <c r="G72" s="177"/>
      <c r="H72" s="177"/>
      <c r="I72" s="177"/>
      <c r="J72" s="178">
        <f>J127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337</v>
      </c>
      <c r="E73" s="177"/>
      <c r="F73" s="177"/>
      <c r="G73" s="177"/>
      <c r="H73" s="177"/>
      <c r="I73" s="177"/>
      <c r="J73" s="178">
        <f>J130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4"/>
      <c r="C74" s="175"/>
      <c r="D74" s="176" t="s">
        <v>338</v>
      </c>
      <c r="E74" s="177"/>
      <c r="F74" s="177"/>
      <c r="G74" s="177"/>
      <c r="H74" s="177"/>
      <c r="I74" s="177"/>
      <c r="J74" s="178">
        <f>J131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74"/>
      <c r="C75" s="175"/>
      <c r="D75" s="176" t="s">
        <v>339</v>
      </c>
      <c r="E75" s="177"/>
      <c r="F75" s="177"/>
      <c r="G75" s="177"/>
      <c r="H75" s="177"/>
      <c r="I75" s="177"/>
      <c r="J75" s="178">
        <f>J133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74"/>
      <c r="C76" s="175"/>
      <c r="D76" s="176" t="s">
        <v>340</v>
      </c>
      <c r="E76" s="177"/>
      <c r="F76" s="177"/>
      <c r="G76" s="177"/>
      <c r="H76" s="177"/>
      <c r="I76" s="177"/>
      <c r="J76" s="178">
        <f>J135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341</v>
      </c>
      <c r="E77" s="177"/>
      <c r="F77" s="177"/>
      <c r="G77" s="177"/>
      <c r="H77" s="177"/>
      <c r="I77" s="177"/>
      <c r="J77" s="178">
        <f>J137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108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63" t="str">
        <f>E7</f>
        <v>DPS Za Prachárnou 43 - výměna vstupních dveří</v>
      </c>
      <c r="F87" s="35"/>
      <c r="G87" s="35"/>
      <c r="H87" s="35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89</v>
      </c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E9</f>
        <v>02 - Silnoproudá a slaboproudá elektrotechnika</v>
      </c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F12</f>
        <v>Jihlava</v>
      </c>
      <c r="G91" s="43"/>
      <c r="H91" s="43"/>
      <c r="I91" s="35" t="s">
        <v>23</v>
      </c>
      <c r="J91" s="75" t="str">
        <f>IF(J12="","",J12)</f>
        <v>4. 2. 2025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5.65" customHeight="1">
      <c r="A93" s="41"/>
      <c r="B93" s="42"/>
      <c r="C93" s="35" t="s">
        <v>25</v>
      </c>
      <c r="D93" s="43"/>
      <c r="E93" s="43"/>
      <c r="F93" s="30" t="str">
        <f>E15</f>
        <v>Statutární město Jihlava</v>
      </c>
      <c r="G93" s="43"/>
      <c r="H93" s="43"/>
      <c r="I93" s="35" t="s">
        <v>31</v>
      </c>
      <c r="J93" s="39" t="str">
        <f>E21</f>
        <v>SPA spol.s r.o., Jihlava, Havlíčkova 46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29</v>
      </c>
      <c r="D94" s="43"/>
      <c r="E94" s="43"/>
      <c r="F94" s="30" t="str">
        <f>IF(E18="","",E18)</f>
        <v>Vyplň údaj</v>
      </c>
      <c r="G94" s="43"/>
      <c r="H94" s="43"/>
      <c r="I94" s="35" t="s">
        <v>34</v>
      </c>
      <c r="J94" s="39" t="str">
        <f>E24</f>
        <v>Fr.Neuwirth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0"/>
      <c r="B96" s="181"/>
      <c r="C96" s="182" t="s">
        <v>109</v>
      </c>
      <c r="D96" s="183" t="s">
        <v>57</v>
      </c>
      <c r="E96" s="183" t="s">
        <v>53</v>
      </c>
      <c r="F96" s="183" t="s">
        <v>54</v>
      </c>
      <c r="G96" s="183" t="s">
        <v>110</v>
      </c>
      <c r="H96" s="183" t="s">
        <v>111</v>
      </c>
      <c r="I96" s="183" t="s">
        <v>112</v>
      </c>
      <c r="J96" s="183" t="s">
        <v>93</v>
      </c>
      <c r="K96" s="184" t="s">
        <v>113</v>
      </c>
      <c r="L96" s="185"/>
      <c r="M96" s="95" t="s">
        <v>19</v>
      </c>
      <c r="N96" s="96" t="s">
        <v>42</v>
      </c>
      <c r="O96" s="96" t="s">
        <v>114</v>
      </c>
      <c r="P96" s="96" t="s">
        <v>115</v>
      </c>
      <c r="Q96" s="96" t="s">
        <v>116</v>
      </c>
      <c r="R96" s="96" t="s">
        <v>117</v>
      </c>
      <c r="S96" s="96" t="s">
        <v>118</v>
      </c>
      <c r="T96" s="97" t="s">
        <v>119</v>
      </c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</row>
    <row r="97" s="2" customFormat="1" ht="22.8" customHeight="1">
      <c r="A97" s="41"/>
      <c r="B97" s="42"/>
      <c r="C97" s="102" t="s">
        <v>120</v>
      </c>
      <c r="D97" s="43"/>
      <c r="E97" s="43"/>
      <c r="F97" s="43"/>
      <c r="G97" s="43"/>
      <c r="H97" s="43"/>
      <c r="I97" s="43"/>
      <c r="J97" s="186">
        <f>BK97</f>
        <v>0</v>
      </c>
      <c r="K97" s="43"/>
      <c r="L97" s="47"/>
      <c r="M97" s="98"/>
      <c r="N97" s="187"/>
      <c r="O97" s="99"/>
      <c r="P97" s="188">
        <f>P98</f>
        <v>0</v>
      </c>
      <c r="Q97" s="99"/>
      <c r="R97" s="188">
        <f>R98</f>
        <v>0</v>
      </c>
      <c r="S97" s="99"/>
      <c r="T97" s="189">
        <f>T98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71</v>
      </c>
      <c r="AU97" s="20" t="s">
        <v>94</v>
      </c>
      <c r="BK97" s="190">
        <f>BK98</f>
        <v>0</v>
      </c>
    </row>
    <row r="98" s="12" customFormat="1" ht="25.92" customHeight="1">
      <c r="A98" s="12"/>
      <c r="B98" s="191"/>
      <c r="C98" s="192"/>
      <c r="D98" s="193" t="s">
        <v>71</v>
      </c>
      <c r="E98" s="194" t="s">
        <v>342</v>
      </c>
      <c r="F98" s="194" t="s">
        <v>83</v>
      </c>
      <c r="G98" s="192"/>
      <c r="H98" s="192"/>
      <c r="I98" s="195"/>
      <c r="J98" s="196">
        <f>BK98</f>
        <v>0</v>
      </c>
      <c r="K98" s="192"/>
      <c r="L98" s="197"/>
      <c r="M98" s="198"/>
      <c r="N98" s="199"/>
      <c r="O98" s="199"/>
      <c r="P98" s="200">
        <f>P99+P103+P130+P137</f>
        <v>0</v>
      </c>
      <c r="Q98" s="199"/>
      <c r="R98" s="200">
        <f>R99+R103+R130+R137</f>
        <v>0</v>
      </c>
      <c r="S98" s="199"/>
      <c r="T98" s="201">
        <f>T99+T103+T130+T137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135</v>
      </c>
      <c r="AT98" s="203" t="s">
        <v>71</v>
      </c>
      <c r="AU98" s="203" t="s">
        <v>72</v>
      </c>
      <c r="AY98" s="202" t="s">
        <v>123</v>
      </c>
      <c r="BK98" s="204">
        <f>BK99+BK103+BK130+BK137</f>
        <v>0</v>
      </c>
    </row>
    <row r="99" s="12" customFormat="1" ht="22.8" customHeight="1">
      <c r="A99" s="12"/>
      <c r="B99" s="191"/>
      <c r="C99" s="192"/>
      <c r="D99" s="193" t="s">
        <v>71</v>
      </c>
      <c r="E99" s="205" t="s">
        <v>343</v>
      </c>
      <c r="F99" s="205" t="s">
        <v>344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SUM(P100:P102)</f>
        <v>0</v>
      </c>
      <c r="Q99" s="199"/>
      <c r="R99" s="200">
        <f>SUM(R100:R102)</f>
        <v>0</v>
      </c>
      <c r="S99" s="199"/>
      <c r="T99" s="201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135</v>
      </c>
      <c r="AT99" s="203" t="s">
        <v>71</v>
      </c>
      <c r="AU99" s="203" t="s">
        <v>80</v>
      </c>
      <c r="AY99" s="202" t="s">
        <v>123</v>
      </c>
      <c r="BK99" s="204">
        <f>SUM(BK100:BK102)</f>
        <v>0</v>
      </c>
    </row>
    <row r="100" s="2" customFormat="1" ht="16.5" customHeight="1">
      <c r="A100" s="41"/>
      <c r="B100" s="42"/>
      <c r="C100" s="207" t="s">
        <v>80</v>
      </c>
      <c r="D100" s="207" t="s">
        <v>129</v>
      </c>
      <c r="E100" s="208" t="s">
        <v>345</v>
      </c>
      <c r="F100" s="209" t="s">
        <v>346</v>
      </c>
      <c r="G100" s="210" t="s">
        <v>347</v>
      </c>
      <c r="H100" s="211">
        <v>1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348</v>
      </c>
      <c r="AT100" s="218" t="s">
        <v>129</v>
      </c>
      <c r="AU100" s="218" t="s">
        <v>128</v>
      </c>
      <c r="AY100" s="20" t="s">
        <v>123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128</v>
      </c>
      <c r="BK100" s="219">
        <f>ROUND(I100*H100,2)</f>
        <v>0</v>
      </c>
      <c r="BL100" s="20" t="s">
        <v>348</v>
      </c>
      <c r="BM100" s="218" t="s">
        <v>128</v>
      </c>
    </row>
    <row r="101" s="2" customFormat="1" ht="16.5" customHeight="1">
      <c r="A101" s="41"/>
      <c r="B101" s="42"/>
      <c r="C101" s="207" t="s">
        <v>128</v>
      </c>
      <c r="D101" s="207" t="s">
        <v>129</v>
      </c>
      <c r="E101" s="208" t="s">
        <v>349</v>
      </c>
      <c r="F101" s="209" t="s">
        <v>350</v>
      </c>
      <c r="G101" s="210" t="s">
        <v>351</v>
      </c>
      <c r="H101" s="211">
        <v>1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44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348</v>
      </c>
      <c r="AT101" s="218" t="s">
        <v>129</v>
      </c>
      <c r="AU101" s="218" t="s">
        <v>128</v>
      </c>
      <c r="AY101" s="20" t="s">
        <v>123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128</v>
      </c>
      <c r="BK101" s="219">
        <f>ROUND(I101*H101,2)</f>
        <v>0</v>
      </c>
      <c r="BL101" s="20" t="s">
        <v>348</v>
      </c>
      <c r="BM101" s="218" t="s">
        <v>134</v>
      </c>
    </row>
    <row r="102" s="2" customFormat="1" ht="16.5" customHeight="1">
      <c r="A102" s="41"/>
      <c r="B102" s="42"/>
      <c r="C102" s="207" t="s">
        <v>135</v>
      </c>
      <c r="D102" s="207" t="s">
        <v>129</v>
      </c>
      <c r="E102" s="208" t="s">
        <v>352</v>
      </c>
      <c r="F102" s="209" t="s">
        <v>353</v>
      </c>
      <c r="G102" s="210" t="s">
        <v>347</v>
      </c>
      <c r="H102" s="211">
        <v>1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44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348</v>
      </c>
      <c r="AT102" s="218" t="s">
        <v>129</v>
      </c>
      <c r="AU102" s="218" t="s">
        <v>128</v>
      </c>
      <c r="AY102" s="20" t="s">
        <v>123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128</v>
      </c>
      <c r="BK102" s="219">
        <f>ROUND(I102*H102,2)</f>
        <v>0</v>
      </c>
      <c r="BL102" s="20" t="s">
        <v>348</v>
      </c>
      <c r="BM102" s="218" t="s">
        <v>124</v>
      </c>
    </row>
    <row r="103" s="12" customFormat="1" ht="22.8" customHeight="1">
      <c r="A103" s="12"/>
      <c r="B103" s="191"/>
      <c r="C103" s="192"/>
      <c r="D103" s="193" t="s">
        <v>71</v>
      </c>
      <c r="E103" s="205" t="s">
        <v>354</v>
      </c>
      <c r="F103" s="205" t="s">
        <v>355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P104+P114+P117</f>
        <v>0</v>
      </c>
      <c r="Q103" s="199"/>
      <c r="R103" s="200">
        <f>R104+R114+R117</f>
        <v>0</v>
      </c>
      <c r="S103" s="199"/>
      <c r="T103" s="201">
        <f>T104+T114+T117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135</v>
      </c>
      <c r="AT103" s="203" t="s">
        <v>71</v>
      </c>
      <c r="AU103" s="203" t="s">
        <v>80</v>
      </c>
      <c r="AY103" s="202" t="s">
        <v>123</v>
      </c>
      <c r="BK103" s="204">
        <f>BK104+BK114+BK117</f>
        <v>0</v>
      </c>
    </row>
    <row r="104" s="12" customFormat="1" ht="20.88" customHeight="1">
      <c r="A104" s="12"/>
      <c r="B104" s="191"/>
      <c r="C104" s="192"/>
      <c r="D104" s="193" t="s">
        <v>71</v>
      </c>
      <c r="E104" s="205" t="s">
        <v>356</v>
      </c>
      <c r="F104" s="205" t="s">
        <v>357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P105+P108+P110+P112</f>
        <v>0</v>
      </c>
      <c r="Q104" s="199"/>
      <c r="R104" s="200">
        <f>R105+R108+R110+R112</f>
        <v>0</v>
      </c>
      <c r="S104" s="199"/>
      <c r="T104" s="201">
        <f>T105+T108+T110+T112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135</v>
      </c>
      <c r="AT104" s="203" t="s">
        <v>71</v>
      </c>
      <c r="AU104" s="203" t="s">
        <v>128</v>
      </c>
      <c r="AY104" s="202" t="s">
        <v>123</v>
      </c>
      <c r="BK104" s="204">
        <f>BK105+BK108+BK110+BK112</f>
        <v>0</v>
      </c>
    </row>
    <row r="105" s="16" customFormat="1" ht="20.88" customHeight="1">
      <c r="A105" s="16"/>
      <c r="B105" s="272"/>
      <c r="C105" s="273"/>
      <c r="D105" s="274" t="s">
        <v>71</v>
      </c>
      <c r="E105" s="274" t="s">
        <v>358</v>
      </c>
      <c r="F105" s="274" t="s">
        <v>359</v>
      </c>
      <c r="G105" s="273"/>
      <c r="H105" s="273"/>
      <c r="I105" s="275"/>
      <c r="J105" s="276">
        <f>BK105</f>
        <v>0</v>
      </c>
      <c r="K105" s="273"/>
      <c r="L105" s="277"/>
      <c r="M105" s="278"/>
      <c r="N105" s="279"/>
      <c r="O105" s="279"/>
      <c r="P105" s="280">
        <f>SUM(P106:P107)</f>
        <v>0</v>
      </c>
      <c r="Q105" s="279"/>
      <c r="R105" s="280">
        <f>SUM(R106:R107)</f>
        <v>0</v>
      </c>
      <c r="S105" s="279"/>
      <c r="T105" s="281">
        <f>SUM(T106:T107)</f>
        <v>0</v>
      </c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R105" s="282" t="s">
        <v>135</v>
      </c>
      <c r="AT105" s="283" t="s">
        <v>71</v>
      </c>
      <c r="AU105" s="283" t="s">
        <v>135</v>
      </c>
      <c r="AY105" s="282" t="s">
        <v>123</v>
      </c>
      <c r="BK105" s="284">
        <f>SUM(BK106:BK107)</f>
        <v>0</v>
      </c>
    </row>
    <row r="106" s="2" customFormat="1" ht="16.5" customHeight="1">
      <c r="A106" s="41"/>
      <c r="B106" s="42"/>
      <c r="C106" s="207" t="s">
        <v>134</v>
      </c>
      <c r="D106" s="207" t="s">
        <v>129</v>
      </c>
      <c r="E106" s="208" t="s">
        <v>360</v>
      </c>
      <c r="F106" s="209" t="s">
        <v>361</v>
      </c>
      <c r="G106" s="210" t="s">
        <v>144</v>
      </c>
      <c r="H106" s="211">
        <v>22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44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348</v>
      </c>
      <c r="AT106" s="218" t="s">
        <v>129</v>
      </c>
      <c r="AU106" s="218" t="s">
        <v>134</v>
      </c>
      <c r="AY106" s="20" t="s">
        <v>123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128</v>
      </c>
      <c r="BK106" s="219">
        <f>ROUND(I106*H106,2)</f>
        <v>0</v>
      </c>
      <c r="BL106" s="20" t="s">
        <v>348</v>
      </c>
      <c r="BM106" s="218" t="s">
        <v>183</v>
      </c>
    </row>
    <row r="107" s="2" customFormat="1" ht="16.5" customHeight="1">
      <c r="A107" s="41"/>
      <c r="B107" s="42"/>
      <c r="C107" s="207" t="s">
        <v>164</v>
      </c>
      <c r="D107" s="207" t="s">
        <v>129</v>
      </c>
      <c r="E107" s="208" t="s">
        <v>362</v>
      </c>
      <c r="F107" s="209" t="s">
        <v>363</v>
      </c>
      <c r="G107" s="210" t="s">
        <v>144</v>
      </c>
      <c r="H107" s="211">
        <v>5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44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348</v>
      </c>
      <c r="AT107" s="218" t="s">
        <v>129</v>
      </c>
      <c r="AU107" s="218" t="s">
        <v>134</v>
      </c>
      <c r="AY107" s="20" t="s">
        <v>123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128</v>
      </c>
      <c r="BK107" s="219">
        <f>ROUND(I107*H107,2)</f>
        <v>0</v>
      </c>
      <c r="BL107" s="20" t="s">
        <v>348</v>
      </c>
      <c r="BM107" s="218" t="s">
        <v>198</v>
      </c>
    </row>
    <row r="108" s="16" customFormat="1" ht="20.88" customHeight="1">
      <c r="A108" s="16"/>
      <c r="B108" s="272"/>
      <c r="C108" s="273"/>
      <c r="D108" s="274" t="s">
        <v>71</v>
      </c>
      <c r="E108" s="274" t="s">
        <v>364</v>
      </c>
      <c r="F108" s="274" t="s">
        <v>365</v>
      </c>
      <c r="G108" s="273"/>
      <c r="H108" s="273"/>
      <c r="I108" s="275"/>
      <c r="J108" s="276">
        <f>BK108</f>
        <v>0</v>
      </c>
      <c r="K108" s="273"/>
      <c r="L108" s="277"/>
      <c r="M108" s="278"/>
      <c r="N108" s="279"/>
      <c r="O108" s="279"/>
      <c r="P108" s="280">
        <f>P109</f>
        <v>0</v>
      </c>
      <c r="Q108" s="279"/>
      <c r="R108" s="280">
        <f>R109</f>
        <v>0</v>
      </c>
      <c r="S108" s="279"/>
      <c r="T108" s="281">
        <f>T109</f>
        <v>0</v>
      </c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R108" s="282" t="s">
        <v>135</v>
      </c>
      <c r="AT108" s="283" t="s">
        <v>71</v>
      </c>
      <c r="AU108" s="283" t="s">
        <v>135</v>
      </c>
      <c r="AY108" s="282" t="s">
        <v>123</v>
      </c>
      <c r="BK108" s="284">
        <f>BK109</f>
        <v>0</v>
      </c>
    </row>
    <row r="109" s="2" customFormat="1" ht="16.5" customHeight="1">
      <c r="A109" s="41"/>
      <c r="B109" s="42"/>
      <c r="C109" s="207" t="s">
        <v>124</v>
      </c>
      <c r="D109" s="207" t="s">
        <v>129</v>
      </c>
      <c r="E109" s="208" t="s">
        <v>366</v>
      </c>
      <c r="F109" s="209" t="s">
        <v>367</v>
      </c>
      <c r="G109" s="210" t="s">
        <v>347</v>
      </c>
      <c r="H109" s="211">
        <v>3</v>
      </c>
      <c r="I109" s="212"/>
      <c r="J109" s="213">
        <f>ROUND(I109*H109,2)</f>
        <v>0</v>
      </c>
      <c r="K109" s="209" t="s">
        <v>19</v>
      </c>
      <c r="L109" s="47"/>
      <c r="M109" s="214" t="s">
        <v>19</v>
      </c>
      <c r="N109" s="215" t="s">
        <v>44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348</v>
      </c>
      <c r="AT109" s="218" t="s">
        <v>129</v>
      </c>
      <c r="AU109" s="218" t="s">
        <v>134</v>
      </c>
      <c r="AY109" s="20" t="s">
        <v>123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128</v>
      </c>
      <c r="BK109" s="219">
        <f>ROUND(I109*H109,2)</f>
        <v>0</v>
      </c>
      <c r="BL109" s="20" t="s">
        <v>348</v>
      </c>
      <c r="BM109" s="218" t="s">
        <v>8</v>
      </c>
    </row>
    <row r="110" s="16" customFormat="1" ht="20.88" customHeight="1">
      <c r="A110" s="16"/>
      <c r="B110" s="272"/>
      <c r="C110" s="273"/>
      <c r="D110" s="274" t="s">
        <v>71</v>
      </c>
      <c r="E110" s="274" t="s">
        <v>368</v>
      </c>
      <c r="F110" s="274" t="s">
        <v>369</v>
      </c>
      <c r="G110" s="273"/>
      <c r="H110" s="273"/>
      <c r="I110" s="275"/>
      <c r="J110" s="276">
        <f>BK110</f>
        <v>0</v>
      </c>
      <c r="K110" s="273"/>
      <c r="L110" s="277"/>
      <c r="M110" s="278"/>
      <c r="N110" s="279"/>
      <c r="O110" s="279"/>
      <c r="P110" s="280">
        <f>P111</f>
        <v>0</v>
      </c>
      <c r="Q110" s="279"/>
      <c r="R110" s="280">
        <f>R111</f>
        <v>0</v>
      </c>
      <c r="S110" s="279"/>
      <c r="T110" s="281">
        <f>T111</f>
        <v>0</v>
      </c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R110" s="282" t="s">
        <v>135</v>
      </c>
      <c r="AT110" s="283" t="s">
        <v>71</v>
      </c>
      <c r="AU110" s="283" t="s">
        <v>135</v>
      </c>
      <c r="AY110" s="282" t="s">
        <v>123</v>
      </c>
      <c r="BK110" s="284">
        <f>BK111</f>
        <v>0</v>
      </c>
    </row>
    <row r="111" s="2" customFormat="1" ht="16.5" customHeight="1">
      <c r="A111" s="41"/>
      <c r="B111" s="42"/>
      <c r="C111" s="207" t="s">
        <v>178</v>
      </c>
      <c r="D111" s="207" t="s">
        <v>129</v>
      </c>
      <c r="E111" s="208" t="s">
        <v>370</v>
      </c>
      <c r="F111" s="209" t="s">
        <v>371</v>
      </c>
      <c r="G111" s="210" t="s">
        <v>144</v>
      </c>
      <c r="H111" s="211">
        <v>20</v>
      </c>
      <c r="I111" s="212"/>
      <c r="J111" s="213">
        <f>ROUND(I111*H111,2)</f>
        <v>0</v>
      </c>
      <c r="K111" s="209" t="s">
        <v>19</v>
      </c>
      <c r="L111" s="47"/>
      <c r="M111" s="214" t="s">
        <v>19</v>
      </c>
      <c r="N111" s="215" t="s">
        <v>44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348</v>
      </c>
      <c r="AT111" s="218" t="s">
        <v>129</v>
      </c>
      <c r="AU111" s="218" t="s">
        <v>134</v>
      </c>
      <c r="AY111" s="20" t="s">
        <v>123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128</v>
      </c>
      <c r="BK111" s="219">
        <f>ROUND(I111*H111,2)</f>
        <v>0</v>
      </c>
      <c r="BL111" s="20" t="s">
        <v>348</v>
      </c>
      <c r="BM111" s="218" t="s">
        <v>221</v>
      </c>
    </row>
    <row r="112" s="16" customFormat="1" ht="20.88" customHeight="1">
      <c r="A112" s="16"/>
      <c r="B112" s="272"/>
      <c r="C112" s="273"/>
      <c r="D112" s="274" t="s">
        <v>71</v>
      </c>
      <c r="E112" s="274" t="s">
        <v>372</v>
      </c>
      <c r="F112" s="274" t="s">
        <v>373</v>
      </c>
      <c r="G112" s="273"/>
      <c r="H112" s="273"/>
      <c r="I112" s="275"/>
      <c r="J112" s="276">
        <f>BK112</f>
        <v>0</v>
      </c>
      <c r="K112" s="273"/>
      <c r="L112" s="277"/>
      <c r="M112" s="278"/>
      <c r="N112" s="279"/>
      <c r="O112" s="279"/>
      <c r="P112" s="280">
        <f>P113</f>
        <v>0</v>
      </c>
      <c r="Q112" s="279"/>
      <c r="R112" s="280">
        <f>R113</f>
        <v>0</v>
      </c>
      <c r="S112" s="279"/>
      <c r="T112" s="281">
        <f>T113</f>
        <v>0</v>
      </c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R112" s="282" t="s">
        <v>135</v>
      </c>
      <c r="AT112" s="283" t="s">
        <v>71</v>
      </c>
      <c r="AU112" s="283" t="s">
        <v>135</v>
      </c>
      <c r="AY112" s="282" t="s">
        <v>123</v>
      </c>
      <c r="BK112" s="284">
        <f>BK113</f>
        <v>0</v>
      </c>
    </row>
    <row r="113" s="2" customFormat="1" ht="24.15" customHeight="1">
      <c r="A113" s="41"/>
      <c r="B113" s="42"/>
      <c r="C113" s="207" t="s">
        <v>183</v>
      </c>
      <c r="D113" s="207" t="s">
        <v>129</v>
      </c>
      <c r="E113" s="208" t="s">
        <v>374</v>
      </c>
      <c r="F113" s="209" t="s">
        <v>375</v>
      </c>
      <c r="G113" s="210" t="s">
        <v>376</v>
      </c>
      <c r="H113" s="211">
        <v>1</v>
      </c>
      <c r="I113" s="212"/>
      <c r="J113" s="213">
        <f>ROUND(I113*H113,2)</f>
        <v>0</v>
      </c>
      <c r="K113" s="209" t="s">
        <v>19</v>
      </c>
      <c r="L113" s="47"/>
      <c r="M113" s="214" t="s">
        <v>19</v>
      </c>
      <c r="N113" s="215" t="s">
        <v>44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348</v>
      </c>
      <c r="AT113" s="218" t="s">
        <v>129</v>
      </c>
      <c r="AU113" s="218" t="s">
        <v>134</v>
      </c>
      <c r="AY113" s="20" t="s">
        <v>123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128</v>
      </c>
      <c r="BK113" s="219">
        <f>ROUND(I113*H113,2)</f>
        <v>0</v>
      </c>
      <c r="BL113" s="20" t="s">
        <v>348</v>
      </c>
      <c r="BM113" s="218" t="s">
        <v>192</v>
      </c>
    </row>
    <row r="114" s="12" customFormat="1" ht="20.88" customHeight="1">
      <c r="A114" s="12"/>
      <c r="B114" s="191"/>
      <c r="C114" s="192"/>
      <c r="D114" s="193" t="s">
        <v>71</v>
      </c>
      <c r="E114" s="205" t="s">
        <v>377</v>
      </c>
      <c r="F114" s="205" t="s">
        <v>378</v>
      </c>
      <c r="G114" s="192"/>
      <c r="H114" s="192"/>
      <c r="I114" s="195"/>
      <c r="J114" s="206">
        <f>BK114</f>
        <v>0</v>
      </c>
      <c r="K114" s="192"/>
      <c r="L114" s="197"/>
      <c r="M114" s="198"/>
      <c r="N114" s="199"/>
      <c r="O114" s="199"/>
      <c r="P114" s="200">
        <f>SUM(P115:P116)</f>
        <v>0</v>
      </c>
      <c r="Q114" s="199"/>
      <c r="R114" s="200">
        <f>SUM(R115:R116)</f>
        <v>0</v>
      </c>
      <c r="S114" s="199"/>
      <c r="T114" s="201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2" t="s">
        <v>135</v>
      </c>
      <c r="AT114" s="203" t="s">
        <v>71</v>
      </c>
      <c r="AU114" s="203" t="s">
        <v>128</v>
      </c>
      <c r="AY114" s="202" t="s">
        <v>123</v>
      </c>
      <c r="BK114" s="204">
        <f>SUM(BK115:BK116)</f>
        <v>0</v>
      </c>
    </row>
    <row r="115" s="2" customFormat="1" ht="62.7" customHeight="1">
      <c r="A115" s="41"/>
      <c r="B115" s="42"/>
      <c r="C115" s="207" t="s">
        <v>149</v>
      </c>
      <c r="D115" s="207" t="s">
        <v>129</v>
      </c>
      <c r="E115" s="208" t="s">
        <v>379</v>
      </c>
      <c r="F115" s="209" t="s">
        <v>380</v>
      </c>
      <c r="G115" s="210" t="s">
        <v>376</v>
      </c>
      <c r="H115" s="211">
        <v>1</v>
      </c>
      <c r="I115" s="212"/>
      <c r="J115" s="213">
        <f>ROUND(I115*H115,2)</f>
        <v>0</v>
      </c>
      <c r="K115" s="209" t="s">
        <v>19</v>
      </c>
      <c r="L115" s="47"/>
      <c r="M115" s="214" t="s">
        <v>19</v>
      </c>
      <c r="N115" s="215" t="s">
        <v>44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348</v>
      </c>
      <c r="AT115" s="218" t="s">
        <v>129</v>
      </c>
      <c r="AU115" s="218" t="s">
        <v>135</v>
      </c>
      <c r="AY115" s="20" t="s">
        <v>123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128</v>
      </c>
      <c r="BK115" s="219">
        <f>ROUND(I115*H115,2)</f>
        <v>0</v>
      </c>
      <c r="BL115" s="20" t="s">
        <v>348</v>
      </c>
      <c r="BM115" s="218" t="s">
        <v>248</v>
      </c>
    </row>
    <row r="116" s="2" customFormat="1" ht="16.5" customHeight="1">
      <c r="A116" s="41"/>
      <c r="B116" s="42"/>
      <c r="C116" s="207" t="s">
        <v>198</v>
      </c>
      <c r="D116" s="207" t="s">
        <v>129</v>
      </c>
      <c r="E116" s="208" t="s">
        <v>381</v>
      </c>
      <c r="F116" s="209" t="s">
        <v>382</v>
      </c>
      <c r="G116" s="210" t="s">
        <v>383</v>
      </c>
      <c r="H116" s="211">
        <v>1</v>
      </c>
      <c r="I116" s="212"/>
      <c r="J116" s="213">
        <f>ROUND(I116*H116,2)</f>
        <v>0</v>
      </c>
      <c r="K116" s="209" t="s">
        <v>19</v>
      </c>
      <c r="L116" s="47"/>
      <c r="M116" s="214" t="s">
        <v>19</v>
      </c>
      <c r="N116" s="215" t="s">
        <v>44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348</v>
      </c>
      <c r="AT116" s="218" t="s">
        <v>129</v>
      </c>
      <c r="AU116" s="218" t="s">
        <v>135</v>
      </c>
      <c r="AY116" s="20" t="s">
        <v>123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128</v>
      </c>
      <c r="BK116" s="219">
        <f>ROUND(I116*H116,2)</f>
        <v>0</v>
      </c>
      <c r="BL116" s="20" t="s">
        <v>348</v>
      </c>
      <c r="BM116" s="218" t="s">
        <v>261</v>
      </c>
    </row>
    <row r="117" s="12" customFormat="1" ht="20.88" customHeight="1">
      <c r="A117" s="12"/>
      <c r="B117" s="191"/>
      <c r="C117" s="192"/>
      <c r="D117" s="193" t="s">
        <v>71</v>
      </c>
      <c r="E117" s="205" t="s">
        <v>384</v>
      </c>
      <c r="F117" s="205" t="s">
        <v>385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P118+SUM(P119:P123)+P125+P127</f>
        <v>0</v>
      </c>
      <c r="Q117" s="199"/>
      <c r="R117" s="200">
        <f>R118+SUM(R119:R123)+R125+R127</f>
        <v>0</v>
      </c>
      <c r="S117" s="199"/>
      <c r="T117" s="201">
        <f>T118+SUM(T119:T123)+T125+T127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135</v>
      </c>
      <c r="AT117" s="203" t="s">
        <v>71</v>
      </c>
      <c r="AU117" s="203" t="s">
        <v>128</v>
      </c>
      <c r="AY117" s="202" t="s">
        <v>123</v>
      </c>
      <c r="BK117" s="204">
        <f>BK118+SUM(BK119:BK123)+BK125+BK127</f>
        <v>0</v>
      </c>
    </row>
    <row r="118" s="2" customFormat="1" ht="16.5" customHeight="1">
      <c r="A118" s="41"/>
      <c r="B118" s="42"/>
      <c r="C118" s="207" t="s">
        <v>204</v>
      </c>
      <c r="D118" s="207" t="s">
        <v>129</v>
      </c>
      <c r="E118" s="208" t="s">
        <v>386</v>
      </c>
      <c r="F118" s="209" t="s">
        <v>387</v>
      </c>
      <c r="G118" s="210" t="s">
        <v>376</v>
      </c>
      <c r="H118" s="211">
        <v>1</v>
      </c>
      <c r="I118" s="212"/>
      <c r="J118" s="213">
        <f>ROUND(I118*H118,2)</f>
        <v>0</v>
      </c>
      <c r="K118" s="209" t="s">
        <v>19</v>
      </c>
      <c r="L118" s="47"/>
      <c r="M118" s="214" t="s">
        <v>19</v>
      </c>
      <c r="N118" s="215" t="s">
        <v>44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348</v>
      </c>
      <c r="AT118" s="218" t="s">
        <v>129</v>
      </c>
      <c r="AU118" s="218" t="s">
        <v>135</v>
      </c>
      <c r="AY118" s="20" t="s">
        <v>123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128</v>
      </c>
      <c r="BK118" s="219">
        <f>ROUND(I118*H118,2)</f>
        <v>0</v>
      </c>
      <c r="BL118" s="20" t="s">
        <v>348</v>
      </c>
      <c r="BM118" s="218" t="s">
        <v>270</v>
      </c>
    </row>
    <row r="119" s="2" customFormat="1" ht="16.5" customHeight="1">
      <c r="A119" s="41"/>
      <c r="B119" s="42"/>
      <c r="C119" s="207" t="s">
        <v>8</v>
      </c>
      <c r="D119" s="207" t="s">
        <v>129</v>
      </c>
      <c r="E119" s="208" t="s">
        <v>388</v>
      </c>
      <c r="F119" s="209" t="s">
        <v>389</v>
      </c>
      <c r="G119" s="210" t="s">
        <v>376</v>
      </c>
      <c r="H119" s="211">
        <v>1</v>
      </c>
      <c r="I119" s="212"/>
      <c r="J119" s="213">
        <f>ROUND(I119*H119,2)</f>
        <v>0</v>
      </c>
      <c r="K119" s="209" t="s">
        <v>19</v>
      </c>
      <c r="L119" s="47"/>
      <c r="M119" s="214" t="s">
        <v>19</v>
      </c>
      <c r="N119" s="215" t="s">
        <v>44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348</v>
      </c>
      <c r="AT119" s="218" t="s">
        <v>129</v>
      </c>
      <c r="AU119" s="218" t="s">
        <v>135</v>
      </c>
      <c r="AY119" s="20" t="s">
        <v>123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128</v>
      </c>
      <c r="BK119" s="219">
        <f>ROUND(I119*H119,2)</f>
        <v>0</v>
      </c>
      <c r="BL119" s="20" t="s">
        <v>348</v>
      </c>
      <c r="BM119" s="218" t="s">
        <v>284</v>
      </c>
    </row>
    <row r="120" s="2" customFormat="1" ht="16.5" customHeight="1">
      <c r="A120" s="41"/>
      <c r="B120" s="42"/>
      <c r="C120" s="207" t="s">
        <v>214</v>
      </c>
      <c r="D120" s="207" t="s">
        <v>129</v>
      </c>
      <c r="E120" s="208" t="s">
        <v>390</v>
      </c>
      <c r="F120" s="209" t="s">
        <v>391</v>
      </c>
      <c r="G120" s="210" t="s">
        <v>376</v>
      </c>
      <c r="H120" s="211">
        <v>1</v>
      </c>
      <c r="I120" s="212"/>
      <c r="J120" s="213">
        <f>ROUND(I120*H120,2)</f>
        <v>0</v>
      </c>
      <c r="K120" s="209" t="s">
        <v>19</v>
      </c>
      <c r="L120" s="47"/>
      <c r="M120" s="214" t="s">
        <v>19</v>
      </c>
      <c r="N120" s="215" t="s">
        <v>44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348</v>
      </c>
      <c r="AT120" s="218" t="s">
        <v>129</v>
      </c>
      <c r="AU120" s="218" t="s">
        <v>135</v>
      </c>
      <c r="AY120" s="20" t="s">
        <v>123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128</v>
      </c>
      <c r="BK120" s="219">
        <f>ROUND(I120*H120,2)</f>
        <v>0</v>
      </c>
      <c r="BL120" s="20" t="s">
        <v>348</v>
      </c>
      <c r="BM120" s="218" t="s">
        <v>300</v>
      </c>
    </row>
    <row r="121" s="2" customFormat="1" ht="16.5" customHeight="1">
      <c r="A121" s="41"/>
      <c r="B121" s="42"/>
      <c r="C121" s="207" t="s">
        <v>221</v>
      </c>
      <c r="D121" s="207" t="s">
        <v>129</v>
      </c>
      <c r="E121" s="208" t="s">
        <v>392</v>
      </c>
      <c r="F121" s="209" t="s">
        <v>393</v>
      </c>
      <c r="G121" s="210" t="s">
        <v>376</v>
      </c>
      <c r="H121" s="211">
        <v>1</v>
      </c>
      <c r="I121" s="212"/>
      <c r="J121" s="213">
        <f>ROUND(I121*H121,2)</f>
        <v>0</v>
      </c>
      <c r="K121" s="209" t="s">
        <v>19</v>
      </c>
      <c r="L121" s="47"/>
      <c r="M121" s="214" t="s">
        <v>19</v>
      </c>
      <c r="N121" s="215" t="s">
        <v>44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348</v>
      </c>
      <c r="AT121" s="218" t="s">
        <v>129</v>
      </c>
      <c r="AU121" s="218" t="s">
        <v>135</v>
      </c>
      <c r="AY121" s="20" t="s">
        <v>123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128</v>
      </c>
      <c r="BK121" s="219">
        <f>ROUND(I121*H121,2)</f>
        <v>0</v>
      </c>
      <c r="BL121" s="20" t="s">
        <v>348</v>
      </c>
      <c r="BM121" s="218" t="s">
        <v>310</v>
      </c>
    </row>
    <row r="122" s="2" customFormat="1" ht="16.5" customHeight="1">
      <c r="A122" s="41"/>
      <c r="B122" s="42"/>
      <c r="C122" s="207" t="s">
        <v>230</v>
      </c>
      <c r="D122" s="207" t="s">
        <v>129</v>
      </c>
      <c r="E122" s="208" t="s">
        <v>394</v>
      </c>
      <c r="F122" s="209" t="s">
        <v>395</v>
      </c>
      <c r="G122" s="210" t="s">
        <v>376</v>
      </c>
      <c r="H122" s="211">
        <v>1</v>
      </c>
      <c r="I122" s="212"/>
      <c r="J122" s="213">
        <f>ROUND(I122*H122,2)</f>
        <v>0</v>
      </c>
      <c r="K122" s="209" t="s">
        <v>19</v>
      </c>
      <c r="L122" s="47"/>
      <c r="M122" s="214" t="s">
        <v>19</v>
      </c>
      <c r="N122" s="215" t="s">
        <v>44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348</v>
      </c>
      <c r="AT122" s="218" t="s">
        <v>129</v>
      </c>
      <c r="AU122" s="218" t="s">
        <v>135</v>
      </c>
      <c r="AY122" s="20" t="s">
        <v>123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128</v>
      </c>
      <c r="BK122" s="219">
        <f>ROUND(I122*H122,2)</f>
        <v>0</v>
      </c>
      <c r="BL122" s="20" t="s">
        <v>348</v>
      </c>
      <c r="BM122" s="218" t="s">
        <v>396</v>
      </c>
    </row>
    <row r="123" s="16" customFormat="1" ht="20.88" customHeight="1">
      <c r="A123" s="16"/>
      <c r="B123" s="272"/>
      <c r="C123" s="273"/>
      <c r="D123" s="274" t="s">
        <v>71</v>
      </c>
      <c r="E123" s="274" t="s">
        <v>397</v>
      </c>
      <c r="F123" s="274" t="s">
        <v>398</v>
      </c>
      <c r="G123" s="273"/>
      <c r="H123" s="273"/>
      <c r="I123" s="275"/>
      <c r="J123" s="276">
        <f>BK123</f>
        <v>0</v>
      </c>
      <c r="K123" s="273"/>
      <c r="L123" s="277"/>
      <c r="M123" s="278"/>
      <c r="N123" s="279"/>
      <c r="O123" s="279"/>
      <c r="P123" s="280">
        <f>P124</f>
        <v>0</v>
      </c>
      <c r="Q123" s="279"/>
      <c r="R123" s="280">
        <f>R124</f>
        <v>0</v>
      </c>
      <c r="S123" s="279"/>
      <c r="T123" s="281">
        <f>T124</f>
        <v>0</v>
      </c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R123" s="282" t="s">
        <v>135</v>
      </c>
      <c r="AT123" s="283" t="s">
        <v>71</v>
      </c>
      <c r="AU123" s="283" t="s">
        <v>135</v>
      </c>
      <c r="AY123" s="282" t="s">
        <v>123</v>
      </c>
      <c r="BK123" s="284">
        <f>BK124</f>
        <v>0</v>
      </c>
    </row>
    <row r="124" s="2" customFormat="1" ht="16.5" customHeight="1">
      <c r="A124" s="41"/>
      <c r="B124" s="42"/>
      <c r="C124" s="207" t="s">
        <v>192</v>
      </c>
      <c r="D124" s="207" t="s">
        <v>129</v>
      </c>
      <c r="E124" s="208" t="s">
        <v>399</v>
      </c>
      <c r="F124" s="209" t="s">
        <v>400</v>
      </c>
      <c r="G124" s="210" t="s">
        <v>376</v>
      </c>
      <c r="H124" s="211">
        <v>1</v>
      </c>
      <c r="I124" s="212"/>
      <c r="J124" s="213">
        <f>ROUND(I124*H124,2)</f>
        <v>0</v>
      </c>
      <c r="K124" s="209" t="s">
        <v>19</v>
      </c>
      <c r="L124" s="47"/>
      <c r="M124" s="214" t="s">
        <v>19</v>
      </c>
      <c r="N124" s="215" t="s">
        <v>44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348</v>
      </c>
      <c r="AT124" s="218" t="s">
        <v>129</v>
      </c>
      <c r="AU124" s="218" t="s">
        <v>134</v>
      </c>
      <c r="AY124" s="20" t="s">
        <v>123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128</v>
      </c>
      <c r="BK124" s="219">
        <f>ROUND(I124*H124,2)</f>
        <v>0</v>
      </c>
      <c r="BL124" s="20" t="s">
        <v>348</v>
      </c>
      <c r="BM124" s="218" t="s">
        <v>253</v>
      </c>
    </row>
    <row r="125" s="16" customFormat="1" ht="20.88" customHeight="1">
      <c r="A125" s="16"/>
      <c r="B125" s="272"/>
      <c r="C125" s="273"/>
      <c r="D125" s="274" t="s">
        <v>71</v>
      </c>
      <c r="E125" s="274" t="s">
        <v>401</v>
      </c>
      <c r="F125" s="274" t="s">
        <v>402</v>
      </c>
      <c r="G125" s="273"/>
      <c r="H125" s="273"/>
      <c r="I125" s="275"/>
      <c r="J125" s="276">
        <f>BK125</f>
        <v>0</v>
      </c>
      <c r="K125" s="273"/>
      <c r="L125" s="277"/>
      <c r="M125" s="278"/>
      <c r="N125" s="279"/>
      <c r="O125" s="279"/>
      <c r="P125" s="280">
        <f>P126</f>
        <v>0</v>
      </c>
      <c r="Q125" s="279"/>
      <c r="R125" s="280">
        <f>R126</f>
        <v>0</v>
      </c>
      <c r="S125" s="279"/>
      <c r="T125" s="281">
        <f>T126</f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282" t="s">
        <v>135</v>
      </c>
      <c r="AT125" s="283" t="s">
        <v>71</v>
      </c>
      <c r="AU125" s="283" t="s">
        <v>135</v>
      </c>
      <c r="AY125" s="282" t="s">
        <v>123</v>
      </c>
      <c r="BK125" s="284">
        <f>BK126</f>
        <v>0</v>
      </c>
    </row>
    <row r="126" s="2" customFormat="1" ht="16.5" customHeight="1">
      <c r="A126" s="41"/>
      <c r="B126" s="42"/>
      <c r="C126" s="207" t="s">
        <v>242</v>
      </c>
      <c r="D126" s="207" t="s">
        <v>129</v>
      </c>
      <c r="E126" s="208" t="s">
        <v>403</v>
      </c>
      <c r="F126" s="209" t="s">
        <v>404</v>
      </c>
      <c r="G126" s="210" t="s">
        <v>376</v>
      </c>
      <c r="H126" s="211">
        <v>1</v>
      </c>
      <c r="I126" s="212"/>
      <c r="J126" s="213">
        <f>ROUND(I126*H126,2)</f>
        <v>0</v>
      </c>
      <c r="K126" s="209" t="s">
        <v>19</v>
      </c>
      <c r="L126" s="47"/>
      <c r="M126" s="214" t="s">
        <v>19</v>
      </c>
      <c r="N126" s="215" t="s">
        <v>44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348</v>
      </c>
      <c r="AT126" s="218" t="s">
        <v>129</v>
      </c>
      <c r="AU126" s="218" t="s">
        <v>134</v>
      </c>
      <c r="AY126" s="20" t="s">
        <v>123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128</v>
      </c>
      <c r="BK126" s="219">
        <f>ROUND(I126*H126,2)</f>
        <v>0</v>
      </c>
      <c r="BL126" s="20" t="s">
        <v>348</v>
      </c>
      <c r="BM126" s="218" t="s">
        <v>405</v>
      </c>
    </row>
    <row r="127" s="16" customFormat="1" ht="20.88" customHeight="1">
      <c r="A127" s="16"/>
      <c r="B127" s="272"/>
      <c r="C127" s="273"/>
      <c r="D127" s="274" t="s">
        <v>71</v>
      </c>
      <c r="E127" s="274" t="s">
        <v>406</v>
      </c>
      <c r="F127" s="274" t="s">
        <v>407</v>
      </c>
      <c r="G127" s="273"/>
      <c r="H127" s="273"/>
      <c r="I127" s="275"/>
      <c r="J127" s="276">
        <f>BK127</f>
        <v>0</v>
      </c>
      <c r="K127" s="273"/>
      <c r="L127" s="277"/>
      <c r="M127" s="278"/>
      <c r="N127" s="279"/>
      <c r="O127" s="279"/>
      <c r="P127" s="280">
        <f>SUM(P128:P129)</f>
        <v>0</v>
      </c>
      <c r="Q127" s="279"/>
      <c r="R127" s="280">
        <f>SUM(R128:R129)</f>
        <v>0</v>
      </c>
      <c r="S127" s="279"/>
      <c r="T127" s="281">
        <f>SUM(T128:T129)</f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282" t="s">
        <v>135</v>
      </c>
      <c r="AT127" s="283" t="s">
        <v>71</v>
      </c>
      <c r="AU127" s="283" t="s">
        <v>135</v>
      </c>
      <c r="AY127" s="282" t="s">
        <v>123</v>
      </c>
      <c r="BK127" s="284">
        <f>SUM(BK128:BK129)</f>
        <v>0</v>
      </c>
    </row>
    <row r="128" s="2" customFormat="1" ht="16.5" customHeight="1">
      <c r="A128" s="41"/>
      <c r="B128" s="42"/>
      <c r="C128" s="207" t="s">
        <v>248</v>
      </c>
      <c r="D128" s="207" t="s">
        <v>129</v>
      </c>
      <c r="E128" s="208" t="s">
        <v>408</v>
      </c>
      <c r="F128" s="209" t="s">
        <v>409</v>
      </c>
      <c r="G128" s="210" t="s">
        <v>410</v>
      </c>
      <c r="H128" s="211">
        <v>2</v>
      </c>
      <c r="I128" s="212"/>
      <c r="J128" s="213">
        <f>ROUND(I128*H128,2)</f>
        <v>0</v>
      </c>
      <c r="K128" s="209" t="s">
        <v>19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348</v>
      </c>
      <c r="AT128" s="218" t="s">
        <v>129</v>
      </c>
      <c r="AU128" s="218" t="s">
        <v>134</v>
      </c>
      <c r="AY128" s="20" t="s">
        <v>123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128</v>
      </c>
      <c r="BK128" s="219">
        <f>ROUND(I128*H128,2)</f>
        <v>0</v>
      </c>
      <c r="BL128" s="20" t="s">
        <v>348</v>
      </c>
      <c r="BM128" s="218" t="s">
        <v>411</v>
      </c>
    </row>
    <row r="129" s="2" customFormat="1" ht="16.5" customHeight="1">
      <c r="A129" s="41"/>
      <c r="B129" s="42"/>
      <c r="C129" s="207" t="s">
        <v>256</v>
      </c>
      <c r="D129" s="207" t="s">
        <v>129</v>
      </c>
      <c r="E129" s="208" t="s">
        <v>412</v>
      </c>
      <c r="F129" s="209" t="s">
        <v>413</v>
      </c>
      <c r="G129" s="210" t="s">
        <v>410</v>
      </c>
      <c r="H129" s="211">
        <v>0.5</v>
      </c>
      <c r="I129" s="212"/>
      <c r="J129" s="213">
        <f>ROUND(I129*H129,2)</f>
        <v>0</v>
      </c>
      <c r="K129" s="209" t="s">
        <v>19</v>
      </c>
      <c r="L129" s="47"/>
      <c r="M129" s="214" t="s">
        <v>19</v>
      </c>
      <c r="N129" s="215" t="s">
        <v>44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348</v>
      </c>
      <c r="AT129" s="218" t="s">
        <v>129</v>
      </c>
      <c r="AU129" s="218" t="s">
        <v>134</v>
      </c>
      <c r="AY129" s="20" t="s">
        <v>123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128</v>
      </c>
      <c r="BK129" s="219">
        <f>ROUND(I129*H129,2)</f>
        <v>0</v>
      </c>
      <c r="BL129" s="20" t="s">
        <v>348</v>
      </c>
      <c r="BM129" s="218" t="s">
        <v>414</v>
      </c>
    </row>
    <row r="130" s="12" customFormat="1" ht="22.8" customHeight="1">
      <c r="A130" s="12"/>
      <c r="B130" s="191"/>
      <c r="C130" s="192"/>
      <c r="D130" s="193" t="s">
        <v>71</v>
      </c>
      <c r="E130" s="205" t="s">
        <v>415</v>
      </c>
      <c r="F130" s="205" t="s">
        <v>416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P131</f>
        <v>0</v>
      </c>
      <c r="Q130" s="199"/>
      <c r="R130" s="200">
        <f>R131</f>
        <v>0</v>
      </c>
      <c r="S130" s="199"/>
      <c r="T130" s="20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135</v>
      </c>
      <c r="AT130" s="203" t="s">
        <v>71</v>
      </c>
      <c r="AU130" s="203" t="s">
        <v>80</v>
      </c>
      <c r="AY130" s="202" t="s">
        <v>123</v>
      </c>
      <c r="BK130" s="204">
        <f>BK131</f>
        <v>0</v>
      </c>
    </row>
    <row r="131" s="12" customFormat="1" ht="20.88" customHeight="1">
      <c r="A131" s="12"/>
      <c r="B131" s="191"/>
      <c r="C131" s="192"/>
      <c r="D131" s="193" t="s">
        <v>71</v>
      </c>
      <c r="E131" s="205" t="s">
        <v>417</v>
      </c>
      <c r="F131" s="205" t="s">
        <v>418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P132+P133+P135</f>
        <v>0</v>
      </c>
      <c r="Q131" s="199"/>
      <c r="R131" s="200">
        <f>R132+R133+R135</f>
        <v>0</v>
      </c>
      <c r="S131" s="199"/>
      <c r="T131" s="201">
        <f>T132+T133+T135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135</v>
      </c>
      <c r="AT131" s="203" t="s">
        <v>71</v>
      </c>
      <c r="AU131" s="203" t="s">
        <v>128</v>
      </c>
      <c r="AY131" s="202" t="s">
        <v>123</v>
      </c>
      <c r="BK131" s="204">
        <f>BK132+BK133+BK135</f>
        <v>0</v>
      </c>
    </row>
    <row r="132" s="2" customFormat="1" ht="16.5" customHeight="1">
      <c r="A132" s="41"/>
      <c r="B132" s="42"/>
      <c r="C132" s="207" t="s">
        <v>261</v>
      </c>
      <c r="D132" s="207" t="s">
        <v>129</v>
      </c>
      <c r="E132" s="208" t="s">
        <v>419</v>
      </c>
      <c r="F132" s="209" t="s">
        <v>420</v>
      </c>
      <c r="G132" s="210" t="s">
        <v>347</v>
      </c>
      <c r="H132" s="211">
        <v>1</v>
      </c>
      <c r="I132" s="212"/>
      <c r="J132" s="213">
        <f>ROUND(I132*H132,2)</f>
        <v>0</v>
      </c>
      <c r="K132" s="209" t="s">
        <v>19</v>
      </c>
      <c r="L132" s="47"/>
      <c r="M132" s="214" t="s">
        <v>19</v>
      </c>
      <c r="N132" s="215" t="s">
        <v>44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348</v>
      </c>
      <c r="AT132" s="218" t="s">
        <v>129</v>
      </c>
      <c r="AU132" s="218" t="s">
        <v>135</v>
      </c>
      <c r="AY132" s="20" t="s">
        <v>123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128</v>
      </c>
      <c r="BK132" s="219">
        <f>ROUND(I132*H132,2)</f>
        <v>0</v>
      </c>
      <c r="BL132" s="20" t="s">
        <v>348</v>
      </c>
      <c r="BM132" s="218" t="s">
        <v>421</v>
      </c>
    </row>
    <row r="133" s="16" customFormat="1" ht="20.88" customHeight="1">
      <c r="A133" s="16"/>
      <c r="B133" s="272"/>
      <c r="C133" s="273"/>
      <c r="D133" s="274" t="s">
        <v>71</v>
      </c>
      <c r="E133" s="274" t="s">
        <v>422</v>
      </c>
      <c r="F133" s="274" t="s">
        <v>423</v>
      </c>
      <c r="G133" s="273"/>
      <c r="H133" s="273"/>
      <c r="I133" s="275"/>
      <c r="J133" s="276">
        <f>BK133</f>
        <v>0</v>
      </c>
      <c r="K133" s="273"/>
      <c r="L133" s="277"/>
      <c r="M133" s="278"/>
      <c r="N133" s="279"/>
      <c r="O133" s="279"/>
      <c r="P133" s="280">
        <f>P134</f>
        <v>0</v>
      </c>
      <c r="Q133" s="279"/>
      <c r="R133" s="280">
        <f>R134</f>
        <v>0</v>
      </c>
      <c r="S133" s="279"/>
      <c r="T133" s="281">
        <f>T134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282" t="s">
        <v>135</v>
      </c>
      <c r="AT133" s="283" t="s">
        <v>71</v>
      </c>
      <c r="AU133" s="283" t="s">
        <v>135</v>
      </c>
      <c r="AY133" s="282" t="s">
        <v>123</v>
      </c>
      <c r="BK133" s="284">
        <f>BK134</f>
        <v>0</v>
      </c>
    </row>
    <row r="134" s="2" customFormat="1" ht="16.5" customHeight="1">
      <c r="A134" s="41"/>
      <c r="B134" s="42"/>
      <c r="C134" s="207" t="s">
        <v>7</v>
      </c>
      <c r="D134" s="207" t="s">
        <v>129</v>
      </c>
      <c r="E134" s="208" t="s">
        <v>424</v>
      </c>
      <c r="F134" s="209" t="s">
        <v>425</v>
      </c>
      <c r="G134" s="210" t="s">
        <v>376</v>
      </c>
      <c r="H134" s="211">
        <v>1</v>
      </c>
      <c r="I134" s="212"/>
      <c r="J134" s="213">
        <f>ROUND(I134*H134,2)</f>
        <v>0</v>
      </c>
      <c r="K134" s="209" t="s">
        <v>19</v>
      </c>
      <c r="L134" s="47"/>
      <c r="M134" s="214" t="s">
        <v>19</v>
      </c>
      <c r="N134" s="215" t="s">
        <v>44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348</v>
      </c>
      <c r="AT134" s="218" t="s">
        <v>129</v>
      </c>
      <c r="AU134" s="218" t="s">
        <v>134</v>
      </c>
      <c r="AY134" s="20" t="s">
        <v>123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128</v>
      </c>
      <c r="BK134" s="219">
        <f>ROUND(I134*H134,2)</f>
        <v>0</v>
      </c>
      <c r="BL134" s="20" t="s">
        <v>348</v>
      </c>
      <c r="BM134" s="218" t="s">
        <v>426</v>
      </c>
    </row>
    <row r="135" s="16" customFormat="1" ht="20.88" customHeight="1">
      <c r="A135" s="16"/>
      <c r="B135" s="272"/>
      <c r="C135" s="273"/>
      <c r="D135" s="274" t="s">
        <v>71</v>
      </c>
      <c r="E135" s="274" t="s">
        <v>427</v>
      </c>
      <c r="F135" s="274" t="s">
        <v>428</v>
      </c>
      <c r="G135" s="273"/>
      <c r="H135" s="273"/>
      <c r="I135" s="275"/>
      <c r="J135" s="276">
        <f>BK135</f>
        <v>0</v>
      </c>
      <c r="K135" s="273"/>
      <c r="L135" s="277"/>
      <c r="M135" s="278"/>
      <c r="N135" s="279"/>
      <c r="O135" s="279"/>
      <c r="P135" s="280">
        <f>P136</f>
        <v>0</v>
      </c>
      <c r="Q135" s="279"/>
      <c r="R135" s="280">
        <f>R136</f>
        <v>0</v>
      </c>
      <c r="S135" s="279"/>
      <c r="T135" s="281">
        <f>T136</f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282" t="s">
        <v>135</v>
      </c>
      <c r="AT135" s="283" t="s">
        <v>71</v>
      </c>
      <c r="AU135" s="283" t="s">
        <v>135</v>
      </c>
      <c r="AY135" s="282" t="s">
        <v>123</v>
      </c>
      <c r="BK135" s="284">
        <f>BK136</f>
        <v>0</v>
      </c>
    </row>
    <row r="136" s="2" customFormat="1" ht="16.5" customHeight="1">
      <c r="A136" s="41"/>
      <c r="B136" s="42"/>
      <c r="C136" s="207" t="s">
        <v>270</v>
      </c>
      <c r="D136" s="207" t="s">
        <v>129</v>
      </c>
      <c r="E136" s="208" t="s">
        <v>429</v>
      </c>
      <c r="F136" s="209" t="s">
        <v>430</v>
      </c>
      <c r="G136" s="210" t="s">
        <v>376</v>
      </c>
      <c r="H136" s="211">
        <v>1</v>
      </c>
      <c r="I136" s="212"/>
      <c r="J136" s="213">
        <f>ROUND(I136*H136,2)</f>
        <v>0</v>
      </c>
      <c r="K136" s="209" t="s">
        <v>19</v>
      </c>
      <c r="L136" s="47"/>
      <c r="M136" s="214" t="s">
        <v>19</v>
      </c>
      <c r="N136" s="215" t="s">
        <v>44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348</v>
      </c>
      <c r="AT136" s="218" t="s">
        <v>129</v>
      </c>
      <c r="AU136" s="218" t="s">
        <v>134</v>
      </c>
      <c r="AY136" s="20" t="s">
        <v>123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128</v>
      </c>
      <c r="BK136" s="219">
        <f>ROUND(I136*H136,2)</f>
        <v>0</v>
      </c>
      <c r="BL136" s="20" t="s">
        <v>348</v>
      </c>
      <c r="BM136" s="218" t="s">
        <v>431</v>
      </c>
    </row>
    <row r="137" s="12" customFormat="1" ht="22.8" customHeight="1">
      <c r="A137" s="12"/>
      <c r="B137" s="191"/>
      <c r="C137" s="192"/>
      <c r="D137" s="193" t="s">
        <v>71</v>
      </c>
      <c r="E137" s="205" t="s">
        <v>432</v>
      </c>
      <c r="F137" s="205" t="s">
        <v>433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SUM(P138:P141)</f>
        <v>0</v>
      </c>
      <c r="Q137" s="199"/>
      <c r="R137" s="200">
        <f>SUM(R138:R141)</f>
        <v>0</v>
      </c>
      <c r="S137" s="199"/>
      <c r="T137" s="201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135</v>
      </c>
      <c r="AT137" s="203" t="s">
        <v>71</v>
      </c>
      <c r="AU137" s="203" t="s">
        <v>80</v>
      </c>
      <c r="AY137" s="202" t="s">
        <v>123</v>
      </c>
      <c r="BK137" s="204">
        <f>SUM(BK138:BK141)</f>
        <v>0</v>
      </c>
    </row>
    <row r="138" s="2" customFormat="1" ht="16.5" customHeight="1">
      <c r="A138" s="41"/>
      <c r="B138" s="42"/>
      <c r="C138" s="207" t="s">
        <v>277</v>
      </c>
      <c r="D138" s="207" t="s">
        <v>129</v>
      </c>
      <c r="E138" s="208" t="s">
        <v>434</v>
      </c>
      <c r="F138" s="209" t="s">
        <v>435</v>
      </c>
      <c r="G138" s="210" t="s">
        <v>233</v>
      </c>
      <c r="H138" s="211">
        <v>1</v>
      </c>
      <c r="I138" s="212"/>
      <c r="J138" s="213">
        <f>ROUND(I138*H138,2)</f>
        <v>0</v>
      </c>
      <c r="K138" s="209" t="s">
        <v>19</v>
      </c>
      <c r="L138" s="47"/>
      <c r="M138" s="214" t="s">
        <v>19</v>
      </c>
      <c r="N138" s="215" t="s">
        <v>44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348</v>
      </c>
      <c r="AT138" s="218" t="s">
        <v>129</v>
      </c>
      <c r="AU138" s="218" t="s">
        <v>128</v>
      </c>
      <c r="AY138" s="20" t="s">
        <v>123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128</v>
      </c>
      <c r="BK138" s="219">
        <f>ROUND(I138*H138,2)</f>
        <v>0</v>
      </c>
      <c r="BL138" s="20" t="s">
        <v>348</v>
      </c>
      <c r="BM138" s="218" t="s">
        <v>436</v>
      </c>
    </row>
    <row r="139" s="2" customFormat="1" ht="16.5" customHeight="1">
      <c r="A139" s="41"/>
      <c r="B139" s="42"/>
      <c r="C139" s="207" t="s">
        <v>284</v>
      </c>
      <c r="D139" s="207" t="s">
        <v>129</v>
      </c>
      <c r="E139" s="208" t="s">
        <v>437</v>
      </c>
      <c r="F139" s="209" t="s">
        <v>438</v>
      </c>
      <c r="G139" s="210" t="s">
        <v>233</v>
      </c>
      <c r="H139" s="211">
        <v>1</v>
      </c>
      <c r="I139" s="212"/>
      <c r="J139" s="213">
        <f>ROUND(I139*H139,2)</f>
        <v>0</v>
      </c>
      <c r="K139" s="209" t="s">
        <v>19</v>
      </c>
      <c r="L139" s="47"/>
      <c r="M139" s="214" t="s">
        <v>19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348</v>
      </c>
      <c r="AT139" s="218" t="s">
        <v>129</v>
      </c>
      <c r="AU139" s="218" t="s">
        <v>128</v>
      </c>
      <c r="AY139" s="20" t="s">
        <v>123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128</v>
      </c>
      <c r="BK139" s="219">
        <f>ROUND(I139*H139,2)</f>
        <v>0</v>
      </c>
      <c r="BL139" s="20" t="s">
        <v>348</v>
      </c>
      <c r="BM139" s="218" t="s">
        <v>439</v>
      </c>
    </row>
    <row r="140" s="2" customFormat="1" ht="16.5" customHeight="1">
      <c r="A140" s="41"/>
      <c r="B140" s="42"/>
      <c r="C140" s="207" t="s">
        <v>291</v>
      </c>
      <c r="D140" s="207" t="s">
        <v>129</v>
      </c>
      <c r="E140" s="208" t="s">
        <v>440</v>
      </c>
      <c r="F140" s="209" t="s">
        <v>441</v>
      </c>
      <c r="G140" s="210" t="s">
        <v>233</v>
      </c>
      <c r="H140" s="211">
        <v>1</v>
      </c>
      <c r="I140" s="212"/>
      <c r="J140" s="213">
        <f>ROUND(I140*H140,2)</f>
        <v>0</v>
      </c>
      <c r="K140" s="209" t="s">
        <v>19</v>
      </c>
      <c r="L140" s="47"/>
      <c r="M140" s="214" t="s">
        <v>19</v>
      </c>
      <c r="N140" s="215" t="s">
        <v>44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348</v>
      </c>
      <c r="AT140" s="218" t="s">
        <v>129</v>
      </c>
      <c r="AU140" s="218" t="s">
        <v>128</v>
      </c>
      <c r="AY140" s="20" t="s">
        <v>123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128</v>
      </c>
      <c r="BK140" s="219">
        <f>ROUND(I140*H140,2)</f>
        <v>0</v>
      </c>
      <c r="BL140" s="20" t="s">
        <v>348</v>
      </c>
      <c r="BM140" s="218" t="s">
        <v>442</v>
      </c>
    </row>
    <row r="141" s="2" customFormat="1" ht="16.5" customHeight="1">
      <c r="A141" s="41"/>
      <c r="B141" s="42"/>
      <c r="C141" s="207" t="s">
        <v>300</v>
      </c>
      <c r="D141" s="207" t="s">
        <v>129</v>
      </c>
      <c r="E141" s="208" t="s">
        <v>443</v>
      </c>
      <c r="F141" s="209" t="s">
        <v>444</v>
      </c>
      <c r="G141" s="210" t="s">
        <v>233</v>
      </c>
      <c r="H141" s="211">
        <v>1</v>
      </c>
      <c r="I141" s="212"/>
      <c r="J141" s="213">
        <f>ROUND(I141*H141,2)</f>
        <v>0</v>
      </c>
      <c r="K141" s="209" t="s">
        <v>19</v>
      </c>
      <c r="L141" s="47"/>
      <c r="M141" s="285" t="s">
        <v>19</v>
      </c>
      <c r="N141" s="286" t="s">
        <v>44</v>
      </c>
      <c r="O141" s="287"/>
      <c r="P141" s="288">
        <f>O141*H141</f>
        <v>0</v>
      </c>
      <c r="Q141" s="288">
        <v>0</v>
      </c>
      <c r="R141" s="288">
        <f>Q141*H141</f>
        <v>0</v>
      </c>
      <c r="S141" s="288">
        <v>0</v>
      </c>
      <c r="T141" s="28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348</v>
      </c>
      <c r="AT141" s="218" t="s">
        <v>129</v>
      </c>
      <c r="AU141" s="218" t="s">
        <v>128</v>
      </c>
      <c r="AY141" s="20" t="s">
        <v>123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128</v>
      </c>
      <c r="BK141" s="219">
        <f>ROUND(I141*H141,2)</f>
        <v>0</v>
      </c>
      <c r="BL141" s="20" t="s">
        <v>348</v>
      </c>
      <c r="BM141" s="218" t="s">
        <v>445</v>
      </c>
    </row>
    <row r="142" s="2" customFormat="1" ht="6.96" customHeight="1">
      <c r="A142" s="41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47"/>
      <c r="M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</sheetData>
  <sheetProtection sheet="1" autoFilter="0" formatColumns="0" formatRows="0" objects="1" scenarios="1" spinCount="100000" saltValue="gI1ORw02TUG76On3fqWssGwSMVkdF77AhoImD9hkTNadph7Q1BVlpdIVutOQsaYcU8EUutjCJr0nV/WONVUowg==" hashValue="7cj/meyq9u5I8tpG+tWlWgjx94cjJAfBqO1d73eGraDrNRFVkxhh9Uqxe9gurdnb8S84u7oAjbjktQaxzt/SCQ==" algorithmName="SHA-512" password="CEE1"/>
  <autoFilter ref="C96:K14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DPS Za Prachárnou 43 - výměna vstupních dveří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446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447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ROUND((SUM(BE80:BE86)),  2)</f>
        <v>0</v>
      </c>
      <c r="G33" s="41"/>
      <c r="H33" s="41"/>
      <c r="I33" s="151">
        <v>0.20999999999999999</v>
      </c>
      <c r="J33" s="150">
        <f>ROUND(((SUM(BE80:BE86))*I33),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ROUND((SUM(BF80:BF86)),  2)</f>
        <v>0</v>
      </c>
      <c r="G34" s="41"/>
      <c r="H34" s="41"/>
      <c r="I34" s="151">
        <v>0.12</v>
      </c>
      <c r="J34" s="150">
        <f>ROUND(((SUM(BF80:BF86))*I34),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ROUND((SUM(BG80:BG86)),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ROUND((SUM(BH80:BH86)),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ROUND((SUM(BI80:BI86)),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DPS Za Prachárnou 43 - výměna vstupních dveří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Jihlava</v>
      </c>
      <c r="G52" s="43"/>
      <c r="H52" s="43"/>
      <c r="I52" s="35" t="s">
        <v>23</v>
      </c>
      <c r="J52" s="75" t="str">
        <f>IF(J12="","",J12)</f>
        <v>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Jihlava</v>
      </c>
      <c r="G54" s="43"/>
      <c r="H54" s="43"/>
      <c r="I54" s="35" t="s">
        <v>31</v>
      </c>
      <c r="J54" s="39" t="str">
        <f>E21</f>
        <v>SPA spol.s r.o., Jihlava, Havlíčkova 46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92</v>
      </c>
      <c r="D57" s="165"/>
      <c r="E57" s="165"/>
      <c r="F57" s="165"/>
      <c r="G57" s="165"/>
      <c r="H57" s="165"/>
      <c r="I57" s="165"/>
      <c r="J57" s="166" t="s">
        <v>93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94</v>
      </c>
    </row>
    <row r="60" s="9" customFormat="1" ht="24.96" customHeight="1">
      <c r="A60" s="9"/>
      <c r="B60" s="168"/>
      <c r="C60" s="169"/>
      <c r="D60" s="170" t="s">
        <v>448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108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DPS Za Prachárnou 43 - výměna vstupních dveří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89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Jihlava</v>
      </c>
      <c r="G74" s="43"/>
      <c r="H74" s="43"/>
      <c r="I74" s="35" t="s">
        <v>23</v>
      </c>
      <c r="J74" s="75" t="str">
        <f>IF(J12="","",J12)</f>
        <v>4. 2. 2025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5.65" customHeight="1">
      <c r="A76" s="41"/>
      <c r="B76" s="42"/>
      <c r="C76" s="35" t="s">
        <v>25</v>
      </c>
      <c r="D76" s="43"/>
      <c r="E76" s="43"/>
      <c r="F76" s="30" t="str">
        <f>E15</f>
        <v>Statutární město Jihlava</v>
      </c>
      <c r="G76" s="43"/>
      <c r="H76" s="43"/>
      <c r="I76" s="35" t="s">
        <v>31</v>
      </c>
      <c r="J76" s="39" t="str">
        <f>E21</f>
        <v>SPA spol.s r.o., Jihlava, Havlíčkova 46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Fr.Neuwirth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109</v>
      </c>
      <c r="D79" s="183" t="s">
        <v>57</v>
      </c>
      <c r="E79" s="183" t="s">
        <v>53</v>
      </c>
      <c r="F79" s="183" t="s">
        <v>54</v>
      </c>
      <c r="G79" s="183" t="s">
        <v>110</v>
      </c>
      <c r="H79" s="183" t="s">
        <v>111</v>
      </c>
      <c r="I79" s="183" t="s">
        <v>112</v>
      </c>
      <c r="J79" s="183" t="s">
        <v>93</v>
      </c>
      <c r="K79" s="184" t="s">
        <v>113</v>
      </c>
      <c r="L79" s="185"/>
      <c r="M79" s="95" t="s">
        <v>19</v>
      </c>
      <c r="N79" s="96" t="s">
        <v>42</v>
      </c>
      <c r="O79" s="96" t="s">
        <v>114</v>
      </c>
      <c r="P79" s="96" t="s">
        <v>115</v>
      </c>
      <c r="Q79" s="96" t="s">
        <v>116</v>
      </c>
      <c r="R79" s="96" t="s">
        <v>117</v>
      </c>
      <c r="S79" s="96" t="s">
        <v>118</v>
      </c>
      <c r="T79" s="97" t="s">
        <v>119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120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94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71</v>
      </c>
      <c r="E81" s="194" t="s">
        <v>342</v>
      </c>
      <c r="F81" s="194" t="s">
        <v>86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SUM(P82:P86)</f>
        <v>0</v>
      </c>
      <c r="Q81" s="199"/>
      <c r="R81" s="200">
        <f>SUM(R82:R86)</f>
        <v>0</v>
      </c>
      <c r="S81" s="199"/>
      <c r="T81" s="201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164</v>
      </c>
      <c r="AT81" s="203" t="s">
        <v>71</v>
      </c>
      <c r="AU81" s="203" t="s">
        <v>72</v>
      </c>
      <c r="AY81" s="202" t="s">
        <v>123</v>
      </c>
      <c r="BK81" s="204">
        <f>SUM(BK82:BK86)</f>
        <v>0</v>
      </c>
    </row>
    <row r="82" s="2" customFormat="1" ht="16.5" customHeight="1">
      <c r="A82" s="41"/>
      <c r="B82" s="42"/>
      <c r="C82" s="207" t="s">
        <v>80</v>
      </c>
      <c r="D82" s="207" t="s">
        <v>129</v>
      </c>
      <c r="E82" s="208" t="s">
        <v>449</v>
      </c>
      <c r="F82" s="209" t="s">
        <v>450</v>
      </c>
      <c r="G82" s="210" t="s">
        <v>451</v>
      </c>
      <c r="H82" s="211">
        <v>1</v>
      </c>
      <c r="I82" s="212"/>
      <c r="J82" s="213">
        <f>ROUND(I82*H82,2)</f>
        <v>0</v>
      </c>
      <c r="K82" s="209" t="s">
        <v>452</v>
      </c>
      <c r="L82" s="47"/>
      <c r="M82" s="214" t="s">
        <v>19</v>
      </c>
      <c r="N82" s="215" t="s">
        <v>44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453</v>
      </c>
      <c r="AT82" s="218" t="s">
        <v>129</v>
      </c>
      <c r="AU82" s="218" t="s">
        <v>80</v>
      </c>
      <c r="AY82" s="20" t="s">
        <v>123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128</v>
      </c>
      <c r="BK82" s="219">
        <f>ROUND(I82*H82,2)</f>
        <v>0</v>
      </c>
      <c r="BL82" s="20" t="s">
        <v>453</v>
      </c>
      <c r="BM82" s="218" t="s">
        <v>454</v>
      </c>
    </row>
    <row r="83" s="2" customFormat="1" ht="24.15" customHeight="1">
      <c r="A83" s="41"/>
      <c r="B83" s="42"/>
      <c r="C83" s="207" t="s">
        <v>128</v>
      </c>
      <c r="D83" s="207" t="s">
        <v>129</v>
      </c>
      <c r="E83" s="208" t="s">
        <v>455</v>
      </c>
      <c r="F83" s="209" t="s">
        <v>456</v>
      </c>
      <c r="G83" s="210" t="s">
        <v>451</v>
      </c>
      <c r="H83" s="211">
        <v>1</v>
      </c>
      <c r="I83" s="212"/>
      <c r="J83" s="213">
        <f>ROUND(I83*H83,2)</f>
        <v>0</v>
      </c>
      <c r="K83" s="209" t="s">
        <v>452</v>
      </c>
      <c r="L83" s="47"/>
      <c r="M83" s="214" t="s">
        <v>19</v>
      </c>
      <c r="N83" s="215" t="s">
        <v>44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453</v>
      </c>
      <c r="AT83" s="218" t="s">
        <v>129</v>
      </c>
      <c r="AU83" s="218" t="s">
        <v>80</v>
      </c>
      <c r="AY83" s="20" t="s">
        <v>123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128</v>
      </c>
      <c r="BK83" s="219">
        <f>ROUND(I83*H83,2)</f>
        <v>0</v>
      </c>
      <c r="BL83" s="20" t="s">
        <v>453</v>
      </c>
      <c r="BM83" s="218" t="s">
        <v>457</v>
      </c>
    </row>
    <row r="84" s="2" customFormat="1" ht="44.25" customHeight="1">
      <c r="A84" s="41"/>
      <c r="B84" s="42"/>
      <c r="C84" s="207" t="s">
        <v>135</v>
      </c>
      <c r="D84" s="207" t="s">
        <v>129</v>
      </c>
      <c r="E84" s="208" t="s">
        <v>458</v>
      </c>
      <c r="F84" s="209" t="s">
        <v>459</v>
      </c>
      <c r="G84" s="210" t="s">
        <v>451</v>
      </c>
      <c r="H84" s="211">
        <v>1</v>
      </c>
      <c r="I84" s="212"/>
      <c r="J84" s="213">
        <f>ROUND(I84*H84,2)</f>
        <v>0</v>
      </c>
      <c r="K84" s="209" t="s">
        <v>452</v>
      </c>
      <c r="L84" s="47"/>
      <c r="M84" s="214" t="s">
        <v>19</v>
      </c>
      <c r="N84" s="215" t="s">
        <v>44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453</v>
      </c>
      <c r="AT84" s="218" t="s">
        <v>129</v>
      </c>
      <c r="AU84" s="218" t="s">
        <v>80</v>
      </c>
      <c r="AY84" s="20" t="s">
        <v>123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128</v>
      </c>
      <c r="BK84" s="219">
        <f>ROUND(I84*H84,2)</f>
        <v>0</v>
      </c>
      <c r="BL84" s="20" t="s">
        <v>453</v>
      </c>
      <c r="BM84" s="218" t="s">
        <v>460</v>
      </c>
    </row>
    <row r="85" s="2" customFormat="1" ht="24.15" customHeight="1">
      <c r="A85" s="41"/>
      <c r="B85" s="42"/>
      <c r="C85" s="207" t="s">
        <v>134</v>
      </c>
      <c r="D85" s="207" t="s">
        <v>129</v>
      </c>
      <c r="E85" s="208" t="s">
        <v>461</v>
      </c>
      <c r="F85" s="209" t="s">
        <v>462</v>
      </c>
      <c r="G85" s="210" t="s">
        <v>451</v>
      </c>
      <c r="H85" s="211">
        <v>1</v>
      </c>
      <c r="I85" s="212"/>
      <c r="J85" s="213">
        <f>ROUND(I85*H85,2)</f>
        <v>0</v>
      </c>
      <c r="K85" s="209" t="s">
        <v>452</v>
      </c>
      <c r="L85" s="47"/>
      <c r="M85" s="214" t="s">
        <v>19</v>
      </c>
      <c r="N85" s="215" t="s">
        <v>44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453</v>
      </c>
      <c r="AT85" s="218" t="s">
        <v>129</v>
      </c>
      <c r="AU85" s="218" t="s">
        <v>80</v>
      </c>
      <c r="AY85" s="20" t="s">
        <v>123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128</v>
      </c>
      <c r="BK85" s="219">
        <f>ROUND(I85*H85,2)</f>
        <v>0</v>
      </c>
      <c r="BL85" s="20" t="s">
        <v>453</v>
      </c>
      <c r="BM85" s="218" t="s">
        <v>463</v>
      </c>
    </row>
    <row r="86" s="2" customFormat="1" ht="24.15" customHeight="1">
      <c r="A86" s="41"/>
      <c r="B86" s="42"/>
      <c r="C86" s="207" t="s">
        <v>164</v>
      </c>
      <c r="D86" s="207" t="s">
        <v>129</v>
      </c>
      <c r="E86" s="208" t="s">
        <v>464</v>
      </c>
      <c r="F86" s="209" t="s">
        <v>465</v>
      </c>
      <c r="G86" s="210" t="s">
        <v>466</v>
      </c>
      <c r="H86" s="211">
        <v>1</v>
      </c>
      <c r="I86" s="212"/>
      <c r="J86" s="213">
        <f>ROUND(I86*H86,2)</f>
        <v>0</v>
      </c>
      <c r="K86" s="209" t="s">
        <v>452</v>
      </c>
      <c r="L86" s="47"/>
      <c r="M86" s="285" t="s">
        <v>19</v>
      </c>
      <c r="N86" s="286" t="s">
        <v>44</v>
      </c>
      <c r="O86" s="287"/>
      <c r="P86" s="288">
        <f>O86*H86</f>
        <v>0</v>
      </c>
      <c r="Q86" s="288">
        <v>0</v>
      </c>
      <c r="R86" s="288">
        <f>Q86*H86</f>
        <v>0</v>
      </c>
      <c r="S86" s="288">
        <v>0</v>
      </c>
      <c r="T86" s="28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453</v>
      </c>
      <c r="AT86" s="218" t="s">
        <v>129</v>
      </c>
      <c r="AU86" s="218" t="s">
        <v>80</v>
      </c>
      <c r="AY86" s="20" t="s">
        <v>123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128</v>
      </c>
      <c r="BK86" s="219">
        <f>ROUND(I86*H86,2)</f>
        <v>0</v>
      </c>
      <c r="BL86" s="20" t="s">
        <v>453</v>
      </c>
      <c r="BM86" s="218" t="s">
        <v>467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pijrsVYpLRjTLizqbtJyUvm0L7UbF26ntBgyIKv14eswPVMROdg5YLWkRRqWhBQmNKl9RBGHjN8o3MiE2FwXHg==" hashValue="yaFlAbat7Zl6vaKDHxfjzp2t1c6aZ7NFgs1WPoMhAhLH+/NV4LPft0NpVOYdbI5dspYKQBl52f1/p8PKKYiSnA==" algorithmName="SHA-512" password="CEE1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468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469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470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471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472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473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474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475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476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477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478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79</v>
      </c>
      <c r="F18" s="301" t="s">
        <v>479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480</v>
      </c>
      <c r="F19" s="301" t="s">
        <v>481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482</v>
      </c>
      <c r="F20" s="301" t="s">
        <v>483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85</v>
      </c>
      <c r="F21" s="301" t="s">
        <v>86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484</v>
      </c>
      <c r="F22" s="301" t="s">
        <v>485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486</v>
      </c>
      <c r="F23" s="301" t="s">
        <v>487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488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489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490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491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492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493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494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495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496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109</v>
      </c>
      <c r="F36" s="301"/>
      <c r="G36" s="301" t="s">
        <v>497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498</v>
      </c>
      <c r="F37" s="301"/>
      <c r="G37" s="301" t="s">
        <v>499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53</v>
      </c>
      <c r="F38" s="301"/>
      <c r="G38" s="301" t="s">
        <v>500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54</v>
      </c>
      <c r="F39" s="301"/>
      <c r="G39" s="301" t="s">
        <v>501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110</v>
      </c>
      <c r="F40" s="301"/>
      <c r="G40" s="301" t="s">
        <v>502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111</v>
      </c>
      <c r="F41" s="301"/>
      <c r="G41" s="301" t="s">
        <v>503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504</v>
      </c>
      <c r="F42" s="301"/>
      <c r="G42" s="301" t="s">
        <v>505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506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507</v>
      </c>
      <c r="F44" s="301"/>
      <c r="G44" s="301" t="s">
        <v>508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113</v>
      </c>
      <c r="F45" s="301"/>
      <c r="G45" s="301" t="s">
        <v>509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510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511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512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513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514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515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516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517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518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519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520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521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522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523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524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525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526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527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528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529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530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531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532</v>
      </c>
      <c r="D76" s="319"/>
      <c r="E76" s="319"/>
      <c r="F76" s="319" t="s">
        <v>533</v>
      </c>
      <c r="G76" s="320"/>
      <c r="H76" s="319" t="s">
        <v>54</v>
      </c>
      <c r="I76" s="319" t="s">
        <v>57</v>
      </c>
      <c r="J76" s="319" t="s">
        <v>534</v>
      </c>
      <c r="K76" s="318"/>
    </row>
    <row r="77" s="1" customFormat="1" ht="17.25" customHeight="1">
      <c r="B77" s="316"/>
      <c r="C77" s="321" t="s">
        <v>535</v>
      </c>
      <c r="D77" s="321"/>
      <c r="E77" s="321"/>
      <c r="F77" s="322" t="s">
        <v>536</v>
      </c>
      <c r="G77" s="323"/>
      <c r="H77" s="321"/>
      <c r="I77" s="321"/>
      <c r="J77" s="321" t="s">
        <v>537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53</v>
      </c>
      <c r="D79" s="326"/>
      <c r="E79" s="326"/>
      <c r="F79" s="327" t="s">
        <v>538</v>
      </c>
      <c r="G79" s="328"/>
      <c r="H79" s="304" t="s">
        <v>539</v>
      </c>
      <c r="I79" s="304" t="s">
        <v>540</v>
      </c>
      <c r="J79" s="304">
        <v>20</v>
      </c>
      <c r="K79" s="318"/>
    </row>
    <row r="80" s="1" customFormat="1" ht="15" customHeight="1">
      <c r="B80" s="316"/>
      <c r="C80" s="304" t="s">
        <v>541</v>
      </c>
      <c r="D80" s="304"/>
      <c r="E80" s="304"/>
      <c r="F80" s="327" t="s">
        <v>538</v>
      </c>
      <c r="G80" s="328"/>
      <c r="H80" s="304" t="s">
        <v>542</v>
      </c>
      <c r="I80" s="304" t="s">
        <v>540</v>
      </c>
      <c r="J80" s="304">
        <v>120</v>
      </c>
      <c r="K80" s="318"/>
    </row>
    <row r="81" s="1" customFormat="1" ht="15" customHeight="1">
      <c r="B81" s="329"/>
      <c r="C81" s="304" t="s">
        <v>543</v>
      </c>
      <c r="D81" s="304"/>
      <c r="E81" s="304"/>
      <c r="F81" s="327" t="s">
        <v>544</v>
      </c>
      <c r="G81" s="328"/>
      <c r="H81" s="304" t="s">
        <v>545</v>
      </c>
      <c r="I81" s="304" t="s">
        <v>540</v>
      </c>
      <c r="J81" s="304">
        <v>50</v>
      </c>
      <c r="K81" s="318"/>
    </row>
    <row r="82" s="1" customFormat="1" ht="15" customHeight="1">
      <c r="B82" s="329"/>
      <c r="C82" s="304" t="s">
        <v>546</v>
      </c>
      <c r="D82" s="304"/>
      <c r="E82" s="304"/>
      <c r="F82" s="327" t="s">
        <v>538</v>
      </c>
      <c r="G82" s="328"/>
      <c r="H82" s="304" t="s">
        <v>547</v>
      </c>
      <c r="I82" s="304" t="s">
        <v>548</v>
      </c>
      <c r="J82" s="304"/>
      <c r="K82" s="318"/>
    </row>
    <row r="83" s="1" customFormat="1" ht="15" customHeight="1">
      <c r="B83" s="329"/>
      <c r="C83" s="330" t="s">
        <v>549</v>
      </c>
      <c r="D83" s="330"/>
      <c r="E83" s="330"/>
      <c r="F83" s="331" t="s">
        <v>544</v>
      </c>
      <c r="G83" s="330"/>
      <c r="H83" s="330" t="s">
        <v>550</v>
      </c>
      <c r="I83" s="330" t="s">
        <v>540</v>
      </c>
      <c r="J83" s="330">
        <v>15</v>
      </c>
      <c r="K83" s="318"/>
    </row>
    <row r="84" s="1" customFormat="1" ht="15" customHeight="1">
      <c r="B84" s="329"/>
      <c r="C84" s="330" t="s">
        <v>551</v>
      </c>
      <c r="D84" s="330"/>
      <c r="E84" s="330"/>
      <c r="F84" s="331" t="s">
        <v>544</v>
      </c>
      <c r="G84" s="330"/>
      <c r="H84" s="330" t="s">
        <v>552</v>
      </c>
      <c r="I84" s="330" t="s">
        <v>540</v>
      </c>
      <c r="J84" s="330">
        <v>15</v>
      </c>
      <c r="K84" s="318"/>
    </row>
    <row r="85" s="1" customFormat="1" ht="15" customHeight="1">
      <c r="B85" s="329"/>
      <c r="C85" s="330" t="s">
        <v>553</v>
      </c>
      <c r="D85" s="330"/>
      <c r="E85" s="330"/>
      <c r="F85" s="331" t="s">
        <v>544</v>
      </c>
      <c r="G85" s="330"/>
      <c r="H85" s="330" t="s">
        <v>554</v>
      </c>
      <c r="I85" s="330" t="s">
        <v>540</v>
      </c>
      <c r="J85" s="330">
        <v>20</v>
      </c>
      <c r="K85" s="318"/>
    </row>
    <row r="86" s="1" customFormat="1" ht="15" customHeight="1">
      <c r="B86" s="329"/>
      <c r="C86" s="330" t="s">
        <v>555</v>
      </c>
      <c r="D86" s="330"/>
      <c r="E86" s="330"/>
      <c r="F86" s="331" t="s">
        <v>544</v>
      </c>
      <c r="G86" s="330"/>
      <c r="H86" s="330" t="s">
        <v>556</v>
      </c>
      <c r="I86" s="330" t="s">
        <v>540</v>
      </c>
      <c r="J86" s="330">
        <v>20</v>
      </c>
      <c r="K86" s="318"/>
    </row>
    <row r="87" s="1" customFormat="1" ht="15" customHeight="1">
      <c r="B87" s="329"/>
      <c r="C87" s="304" t="s">
        <v>557</v>
      </c>
      <c r="D87" s="304"/>
      <c r="E87" s="304"/>
      <c r="F87" s="327" t="s">
        <v>544</v>
      </c>
      <c r="G87" s="328"/>
      <c r="H87" s="304" t="s">
        <v>558</v>
      </c>
      <c r="I87" s="304" t="s">
        <v>540</v>
      </c>
      <c r="J87" s="304">
        <v>50</v>
      </c>
      <c r="K87" s="318"/>
    </row>
    <row r="88" s="1" customFormat="1" ht="15" customHeight="1">
      <c r="B88" s="329"/>
      <c r="C88" s="304" t="s">
        <v>559</v>
      </c>
      <c r="D88" s="304"/>
      <c r="E88" s="304"/>
      <c r="F88" s="327" t="s">
        <v>544</v>
      </c>
      <c r="G88" s="328"/>
      <c r="H88" s="304" t="s">
        <v>560</v>
      </c>
      <c r="I88" s="304" t="s">
        <v>540</v>
      </c>
      <c r="J88" s="304">
        <v>20</v>
      </c>
      <c r="K88" s="318"/>
    </row>
    <row r="89" s="1" customFormat="1" ht="15" customHeight="1">
      <c r="B89" s="329"/>
      <c r="C89" s="304" t="s">
        <v>561</v>
      </c>
      <c r="D89" s="304"/>
      <c r="E89" s="304"/>
      <c r="F89" s="327" t="s">
        <v>544</v>
      </c>
      <c r="G89" s="328"/>
      <c r="H89" s="304" t="s">
        <v>562</v>
      </c>
      <c r="I89" s="304" t="s">
        <v>540</v>
      </c>
      <c r="J89" s="304">
        <v>20</v>
      </c>
      <c r="K89" s="318"/>
    </row>
    <row r="90" s="1" customFormat="1" ht="15" customHeight="1">
      <c r="B90" s="329"/>
      <c r="C90" s="304" t="s">
        <v>563</v>
      </c>
      <c r="D90" s="304"/>
      <c r="E90" s="304"/>
      <c r="F90" s="327" t="s">
        <v>544</v>
      </c>
      <c r="G90" s="328"/>
      <c r="H90" s="304" t="s">
        <v>564</v>
      </c>
      <c r="I90" s="304" t="s">
        <v>540</v>
      </c>
      <c r="J90" s="304">
        <v>50</v>
      </c>
      <c r="K90" s="318"/>
    </row>
    <row r="91" s="1" customFormat="1" ht="15" customHeight="1">
      <c r="B91" s="329"/>
      <c r="C91" s="304" t="s">
        <v>565</v>
      </c>
      <c r="D91" s="304"/>
      <c r="E91" s="304"/>
      <c r="F91" s="327" t="s">
        <v>544</v>
      </c>
      <c r="G91" s="328"/>
      <c r="H91" s="304" t="s">
        <v>565</v>
      </c>
      <c r="I91" s="304" t="s">
        <v>540</v>
      </c>
      <c r="J91" s="304">
        <v>50</v>
      </c>
      <c r="K91" s="318"/>
    </row>
    <row r="92" s="1" customFormat="1" ht="15" customHeight="1">
      <c r="B92" s="329"/>
      <c r="C92" s="304" t="s">
        <v>566</v>
      </c>
      <c r="D92" s="304"/>
      <c r="E92" s="304"/>
      <c r="F92" s="327" t="s">
        <v>544</v>
      </c>
      <c r="G92" s="328"/>
      <c r="H92" s="304" t="s">
        <v>567</v>
      </c>
      <c r="I92" s="304" t="s">
        <v>540</v>
      </c>
      <c r="J92" s="304">
        <v>255</v>
      </c>
      <c r="K92" s="318"/>
    </row>
    <row r="93" s="1" customFormat="1" ht="15" customHeight="1">
      <c r="B93" s="329"/>
      <c r="C93" s="304" t="s">
        <v>568</v>
      </c>
      <c r="D93" s="304"/>
      <c r="E93" s="304"/>
      <c r="F93" s="327" t="s">
        <v>538</v>
      </c>
      <c r="G93" s="328"/>
      <c r="H93" s="304" t="s">
        <v>569</v>
      </c>
      <c r="I93" s="304" t="s">
        <v>570</v>
      </c>
      <c r="J93" s="304"/>
      <c r="K93" s="318"/>
    </row>
    <row r="94" s="1" customFormat="1" ht="15" customHeight="1">
      <c r="B94" s="329"/>
      <c r="C94" s="304" t="s">
        <v>571</v>
      </c>
      <c r="D94" s="304"/>
      <c r="E94" s="304"/>
      <c r="F94" s="327" t="s">
        <v>538</v>
      </c>
      <c r="G94" s="328"/>
      <c r="H94" s="304" t="s">
        <v>572</v>
      </c>
      <c r="I94" s="304" t="s">
        <v>573</v>
      </c>
      <c r="J94" s="304"/>
      <c r="K94" s="318"/>
    </row>
    <row r="95" s="1" customFormat="1" ht="15" customHeight="1">
      <c r="B95" s="329"/>
      <c r="C95" s="304" t="s">
        <v>574</v>
      </c>
      <c r="D95" s="304"/>
      <c r="E95" s="304"/>
      <c r="F95" s="327" t="s">
        <v>538</v>
      </c>
      <c r="G95" s="328"/>
      <c r="H95" s="304" t="s">
        <v>574</v>
      </c>
      <c r="I95" s="304" t="s">
        <v>573</v>
      </c>
      <c r="J95" s="304"/>
      <c r="K95" s="318"/>
    </row>
    <row r="96" s="1" customFormat="1" ht="15" customHeight="1">
      <c r="B96" s="329"/>
      <c r="C96" s="304" t="s">
        <v>38</v>
      </c>
      <c r="D96" s="304"/>
      <c r="E96" s="304"/>
      <c r="F96" s="327" t="s">
        <v>538</v>
      </c>
      <c r="G96" s="328"/>
      <c r="H96" s="304" t="s">
        <v>575</v>
      </c>
      <c r="I96" s="304" t="s">
        <v>573</v>
      </c>
      <c r="J96" s="304"/>
      <c r="K96" s="318"/>
    </row>
    <row r="97" s="1" customFormat="1" ht="15" customHeight="1">
      <c r="B97" s="329"/>
      <c r="C97" s="304" t="s">
        <v>48</v>
      </c>
      <c r="D97" s="304"/>
      <c r="E97" s="304"/>
      <c r="F97" s="327" t="s">
        <v>538</v>
      </c>
      <c r="G97" s="328"/>
      <c r="H97" s="304" t="s">
        <v>576</v>
      </c>
      <c r="I97" s="304" t="s">
        <v>573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577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532</v>
      </c>
      <c r="D103" s="319"/>
      <c r="E103" s="319"/>
      <c r="F103" s="319" t="s">
        <v>533</v>
      </c>
      <c r="G103" s="320"/>
      <c r="H103" s="319" t="s">
        <v>54</v>
      </c>
      <c r="I103" s="319" t="s">
        <v>57</v>
      </c>
      <c r="J103" s="319" t="s">
        <v>534</v>
      </c>
      <c r="K103" s="318"/>
    </row>
    <row r="104" s="1" customFormat="1" ht="17.25" customHeight="1">
      <c r="B104" s="316"/>
      <c r="C104" s="321" t="s">
        <v>535</v>
      </c>
      <c r="D104" s="321"/>
      <c r="E104" s="321"/>
      <c r="F104" s="322" t="s">
        <v>536</v>
      </c>
      <c r="G104" s="323"/>
      <c r="H104" s="321"/>
      <c r="I104" s="321"/>
      <c r="J104" s="321" t="s">
        <v>537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53</v>
      </c>
      <c r="D106" s="326"/>
      <c r="E106" s="326"/>
      <c r="F106" s="327" t="s">
        <v>538</v>
      </c>
      <c r="G106" s="304"/>
      <c r="H106" s="304" t="s">
        <v>578</v>
      </c>
      <c r="I106" s="304" t="s">
        <v>540</v>
      </c>
      <c r="J106" s="304">
        <v>20</v>
      </c>
      <c r="K106" s="318"/>
    </row>
    <row r="107" s="1" customFormat="1" ht="15" customHeight="1">
      <c r="B107" s="316"/>
      <c r="C107" s="304" t="s">
        <v>541</v>
      </c>
      <c r="D107" s="304"/>
      <c r="E107" s="304"/>
      <c r="F107" s="327" t="s">
        <v>538</v>
      </c>
      <c r="G107" s="304"/>
      <c r="H107" s="304" t="s">
        <v>578</v>
      </c>
      <c r="I107" s="304" t="s">
        <v>540</v>
      </c>
      <c r="J107" s="304">
        <v>120</v>
      </c>
      <c r="K107" s="318"/>
    </row>
    <row r="108" s="1" customFormat="1" ht="15" customHeight="1">
      <c r="B108" s="329"/>
      <c r="C108" s="304" t="s">
        <v>543</v>
      </c>
      <c r="D108" s="304"/>
      <c r="E108" s="304"/>
      <c r="F108" s="327" t="s">
        <v>544</v>
      </c>
      <c r="G108" s="304"/>
      <c r="H108" s="304" t="s">
        <v>578</v>
      </c>
      <c r="I108" s="304" t="s">
        <v>540</v>
      </c>
      <c r="J108" s="304">
        <v>50</v>
      </c>
      <c r="K108" s="318"/>
    </row>
    <row r="109" s="1" customFormat="1" ht="15" customHeight="1">
      <c r="B109" s="329"/>
      <c r="C109" s="304" t="s">
        <v>546</v>
      </c>
      <c r="D109" s="304"/>
      <c r="E109" s="304"/>
      <c r="F109" s="327" t="s">
        <v>538</v>
      </c>
      <c r="G109" s="304"/>
      <c r="H109" s="304" t="s">
        <v>578</v>
      </c>
      <c r="I109" s="304" t="s">
        <v>548</v>
      </c>
      <c r="J109" s="304"/>
      <c r="K109" s="318"/>
    </row>
    <row r="110" s="1" customFormat="1" ht="15" customHeight="1">
      <c r="B110" s="329"/>
      <c r="C110" s="304" t="s">
        <v>557</v>
      </c>
      <c r="D110" s="304"/>
      <c r="E110" s="304"/>
      <c r="F110" s="327" t="s">
        <v>544</v>
      </c>
      <c r="G110" s="304"/>
      <c r="H110" s="304" t="s">
        <v>578</v>
      </c>
      <c r="I110" s="304" t="s">
        <v>540</v>
      </c>
      <c r="J110" s="304">
        <v>50</v>
      </c>
      <c r="K110" s="318"/>
    </row>
    <row r="111" s="1" customFormat="1" ht="15" customHeight="1">
      <c r="B111" s="329"/>
      <c r="C111" s="304" t="s">
        <v>565</v>
      </c>
      <c r="D111" s="304"/>
      <c r="E111" s="304"/>
      <c r="F111" s="327" t="s">
        <v>544</v>
      </c>
      <c r="G111" s="304"/>
      <c r="H111" s="304" t="s">
        <v>578</v>
      </c>
      <c r="I111" s="304" t="s">
        <v>540</v>
      </c>
      <c r="J111" s="304">
        <v>50</v>
      </c>
      <c r="K111" s="318"/>
    </row>
    <row r="112" s="1" customFormat="1" ht="15" customHeight="1">
      <c r="B112" s="329"/>
      <c r="C112" s="304" t="s">
        <v>563</v>
      </c>
      <c r="D112" s="304"/>
      <c r="E112" s="304"/>
      <c r="F112" s="327" t="s">
        <v>544</v>
      </c>
      <c r="G112" s="304"/>
      <c r="H112" s="304" t="s">
        <v>578</v>
      </c>
      <c r="I112" s="304" t="s">
        <v>540</v>
      </c>
      <c r="J112" s="304">
        <v>50</v>
      </c>
      <c r="K112" s="318"/>
    </row>
    <row r="113" s="1" customFormat="1" ht="15" customHeight="1">
      <c r="B113" s="329"/>
      <c r="C113" s="304" t="s">
        <v>53</v>
      </c>
      <c r="D113" s="304"/>
      <c r="E113" s="304"/>
      <c r="F113" s="327" t="s">
        <v>538</v>
      </c>
      <c r="G113" s="304"/>
      <c r="H113" s="304" t="s">
        <v>579</v>
      </c>
      <c r="I113" s="304" t="s">
        <v>540</v>
      </c>
      <c r="J113" s="304">
        <v>20</v>
      </c>
      <c r="K113" s="318"/>
    </row>
    <row r="114" s="1" customFormat="1" ht="15" customHeight="1">
      <c r="B114" s="329"/>
      <c r="C114" s="304" t="s">
        <v>580</v>
      </c>
      <c r="D114" s="304"/>
      <c r="E114" s="304"/>
      <c r="F114" s="327" t="s">
        <v>538</v>
      </c>
      <c r="G114" s="304"/>
      <c r="H114" s="304" t="s">
        <v>581</v>
      </c>
      <c r="I114" s="304" t="s">
        <v>540</v>
      </c>
      <c r="J114" s="304">
        <v>120</v>
      </c>
      <c r="K114" s="318"/>
    </row>
    <row r="115" s="1" customFormat="1" ht="15" customHeight="1">
      <c r="B115" s="329"/>
      <c r="C115" s="304" t="s">
        <v>38</v>
      </c>
      <c r="D115" s="304"/>
      <c r="E115" s="304"/>
      <c r="F115" s="327" t="s">
        <v>538</v>
      </c>
      <c r="G115" s="304"/>
      <c r="H115" s="304" t="s">
        <v>582</v>
      </c>
      <c r="I115" s="304" t="s">
        <v>573</v>
      </c>
      <c r="J115" s="304"/>
      <c r="K115" s="318"/>
    </row>
    <row r="116" s="1" customFormat="1" ht="15" customHeight="1">
      <c r="B116" s="329"/>
      <c r="C116" s="304" t="s">
        <v>48</v>
      </c>
      <c r="D116" s="304"/>
      <c r="E116" s="304"/>
      <c r="F116" s="327" t="s">
        <v>538</v>
      </c>
      <c r="G116" s="304"/>
      <c r="H116" s="304" t="s">
        <v>583</v>
      </c>
      <c r="I116" s="304" t="s">
        <v>573</v>
      </c>
      <c r="J116" s="304"/>
      <c r="K116" s="318"/>
    </row>
    <row r="117" s="1" customFormat="1" ht="15" customHeight="1">
      <c r="B117" s="329"/>
      <c r="C117" s="304" t="s">
        <v>57</v>
      </c>
      <c r="D117" s="304"/>
      <c r="E117" s="304"/>
      <c r="F117" s="327" t="s">
        <v>538</v>
      </c>
      <c r="G117" s="304"/>
      <c r="H117" s="304" t="s">
        <v>584</v>
      </c>
      <c r="I117" s="304" t="s">
        <v>585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586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532</v>
      </c>
      <c r="D123" s="319"/>
      <c r="E123" s="319"/>
      <c r="F123" s="319" t="s">
        <v>533</v>
      </c>
      <c r="G123" s="320"/>
      <c r="H123" s="319" t="s">
        <v>54</v>
      </c>
      <c r="I123" s="319" t="s">
        <v>57</v>
      </c>
      <c r="J123" s="319" t="s">
        <v>534</v>
      </c>
      <c r="K123" s="348"/>
    </row>
    <row r="124" s="1" customFormat="1" ht="17.25" customHeight="1">
      <c r="B124" s="347"/>
      <c r="C124" s="321" t="s">
        <v>535</v>
      </c>
      <c r="D124" s="321"/>
      <c r="E124" s="321"/>
      <c r="F124" s="322" t="s">
        <v>536</v>
      </c>
      <c r="G124" s="323"/>
      <c r="H124" s="321"/>
      <c r="I124" s="321"/>
      <c r="J124" s="321" t="s">
        <v>537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541</v>
      </c>
      <c r="D126" s="326"/>
      <c r="E126" s="326"/>
      <c r="F126" s="327" t="s">
        <v>538</v>
      </c>
      <c r="G126" s="304"/>
      <c r="H126" s="304" t="s">
        <v>578</v>
      </c>
      <c r="I126" s="304" t="s">
        <v>540</v>
      </c>
      <c r="J126" s="304">
        <v>120</v>
      </c>
      <c r="K126" s="352"/>
    </row>
    <row r="127" s="1" customFormat="1" ht="15" customHeight="1">
      <c r="B127" s="349"/>
      <c r="C127" s="304" t="s">
        <v>587</v>
      </c>
      <c r="D127" s="304"/>
      <c r="E127" s="304"/>
      <c r="F127" s="327" t="s">
        <v>538</v>
      </c>
      <c r="G127" s="304"/>
      <c r="H127" s="304" t="s">
        <v>588</v>
      </c>
      <c r="I127" s="304" t="s">
        <v>540</v>
      </c>
      <c r="J127" s="304" t="s">
        <v>589</v>
      </c>
      <c r="K127" s="352"/>
    </row>
    <row r="128" s="1" customFormat="1" ht="15" customHeight="1">
      <c r="B128" s="349"/>
      <c r="C128" s="304" t="s">
        <v>486</v>
      </c>
      <c r="D128" s="304"/>
      <c r="E128" s="304"/>
      <c r="F128" s="327" t="s">
        <v>538</v>
      </c>
      <c r="G128" s="304"/>
      <c r="H128" s="304" t="s">
        <v>590</v>
      </c>
      <c r="I128" s="304" t="s">
        <v>540</v>
      </c>
      <c r="J128" s="304" t="s">
        <v>589</v>
      </c>
      <c r="K128" s="352"/>
    </row>
    <row r="129" s="1" customFormat="1" ht="15" customHeight="1">
      <c r="B129" s="349"/>
      <c r="C129" s="304" t="s">
        <v>549</v>
      </c>
      <c r="D129" s="304"/>
      <c r="E129" s="304"/>
      <c r="F129" s="327" t="s">
        <v>544</v>
      </c>
      <c r="G129" s="304"/>
      <c r="H129" s="304" t="s">
        <v>550</v>
      </c>
      <c r="I129" s="304" t="s">
        <v>540</v>
      </c>
      <c r="J129" s="304">
        <v>15</v>
      </c>
      <c r="K129" s="352"/>
    </row>
    <row r="130" s="1" customFormat="1" ht="15" customHeight="1">
      <c r="B130" s="349"/>
      <c r="C130" s="330" t="s">
        <v>551</v>
      </c>
      <c r="D130" s="330"/>
      <c r="E130" s="330"/>
      <c r="F130" s="331" t="s">
        <v>544</v>
      </c>
      <c r="G130" s="330"/>
      <c r="H130" s="330" t="s">
        <v>552</v>
      </c>
      <c r="I130" s="330" t="s">
        <v>540</v>
      </c>
      <c r="J130" s="330">
        <v>15</v>
      </c>
      <c r="K130" s="352"/>
    </row>
    <row r="131" s="1" customFormat="1" ht="15" customHeight="1">
      <c r="B131" s="349"/>
      <c r="C131" s="330" t="s">
        <v>553</v>
      </c>
      <c r="D131" s="330"/>
      <c r="E131" s="330"/>
      <c r="F131" s="331" t="s">
        <v>544</v>
      </c>
      <c r="G131" s="330"/>
      <c r="H131" s="330" t="s">
        <v>554</v>
      </c>
      <c r="I131" s="330" t="s">
        <v>540</v>
      </c>
      <c r="J131" s="330">
        <v>20</v>
      </c>
      <c r="K131" s="352"/>
    </row>
    <row r="132" s="1" customFormat="1" ht="15" customHeight="1">
      <c r="B132" s="349"/>
      <c r="C132" s="330" t="s">
        <v>555</v>
      </c>
      <c r="D132" s="330"/>
      <c r="E132" s="330"/>
      <c r="F132" s="331" t="s">
        <v>544</v>
      </c>
      <c r="G132" s="330"/>
      <c r="H132" s="330" t="s">
        <v>556</v>
      </c>
      <c r="I132" s="330" t="s">
        <v>540</v>
      </c>
      <c r="J132" s="330">
        <v>20</v>
      </c>
      <c r="K132" s="352"/>
    </row>
    <row r="133" s="1" customFormat="1" ht="15" customHeight="1">
      <c r="B133" s="349"/>
      <c r="C133" s="304" t="s">
        <v>543</v>
      </c>
      <c r="D133" s="304"/>
      <c r="E133" s="304"/>
      <c r="F133" s="327" t="s">
        <v>544</v>
      </c>
      <c r="G133" s="304"/>
      <c r="H133" s="304" t="s">
        <v>578</v>
      </c>
      <c r="I133" s="304" t="s">
        <v>540</v>
      </c>
      <c r="J133" s="304">
        <v>50</v>
      </c>
      <c r="K133" s="352"/>
    </row>
    <row r="134" s="1" customFormat="1" ht="15" customHeight="1">
      <c r="B134" s="349"/>
      <c r="C134" s="304" t="s">
        <v>557</v>
      </c>
      <c r="D134" s="304"/>
      <c r="E134" s="304"/>
      <c r="F134" s="327" t="s">
        <v>544</v>
      </c>
      <c r="G134" s="304"/>
      <c r="H134" s="304" t="s">
        <v>578</v>
      </c>
      <c r="I134" s="304" t="s">
        <v>540</v>
      </c>
      <c r="J134" s="304">
        <v>50</v>
      </c>
      <c r="K134" s="352"/>
    </row>
    <row r="135" s="1" customFormat="1" ht="15" customHeight="1">
      <c r="B135" s="349"/>
      <c r="C135" s="304" t="s">
        <v>563</v>
      </c>
      <c r="D135" s="304"/>
      <c r="E135" s="304"/>
      <c r="F135" s="327" t="s">
        <v>544</v>
      </c>
      <c r="G135" s="304"/>
      <c r="H135" s="304" t="s">
        <v>578</v>
      </c>
      <c r="I135" s="304" t="s">
        <v>540</v>
      </c>
      <c r="J135" s="304">
        <v>50</v>
      </c>
      <c r="K135" s="352"/>
    </row>
    <row r="136" s="1" customFormat="1" ht="15" customHeight="1">
      <c r="B136" s="349"/>
      <c r="C136" s="304" t="s">
        <v>565</v>
      </c>
      <c r="D136" s="304"/>
      <c r="E136" s="304"/>
      <c r="F136" s="327" t="s">
        <v>544</v>
      </c>
      <c r="G136" s="304"/>
      <c r="H136" s="304" t="s">
        <v>578</v>
      </c>
      <c r="I136" s="304" t="s">
        <v>540</v>
      </c>
      <c r="J136" s="304">
        <v>50</v>
      </c>
      <c r="K136" s="352"/>
    </row>
    <row r="137" s="1" customFormat="1" ht="15" customHeight="1">
      <c r="B137" s="349"/>
      <c r="C137" s="304" t="s">
        <v>566</v>
      </c>
      <c r="D137" s="304"/>
      <c r="E137" s="304"/>
      <c r="F137" s="327" t="s">
        <v>544</v>
      </c>
      <c r="G137" s="304"/>
      <c r="H137" s="304" t="s">
        <v>591</v>
      </c>
      <c r="I137" s="304" t="s">
        <v>540</v>
      </c>
      <c r="J137" s="304">
        <v>255</v>
      </c>
      <c r="K137" s="352"/>
    </row>
    <row r="138" s="1" customFormat="1" ht="15" customHeight="1">
      <c r="B138" s="349"/>
      <c r="C138" s="304" t="s">
        <v>568</v>
      </c>
      <c r="D138" s="304"/>
      <c r="E138" s="304"/>
      <c r="F138" s="327" t="s">
        <v>538</v>
      </c>
      <c r="G138" s="304"/>
      <c r="H138" s="304" t="s">
        <v>592</v>
      </c>
      <c r="I138" s="304" t="s">
        <v>570</v>
      </c>
      <c r="J138" s="304"/>
      <c r="K138" s="352"/>
    </row>
    <row r="139" s="1" customFormat="1" ht="15" customHeight="1">
      <c r="B139" s="349"/>
      <c r="C139" s="304" t="s">
        <v>571</v>
      </c>
      <c r="D139" s="304"/>
      <c r="E139" s="304"/>
      <c r="F139" s="327" t="s">
        <v>538</v>
      </c>
      <c r="G139" s="304"/>
      <c r="H139" s="304" t="s">
        <v>593</v>
      </c>
      <c r="I139" s="304" t="s">
        <v>573</v>
      </c>
      <c r="J139" s="304"/>
      <c r="K139" s="352"/>
    </row>
    <row r="140" s="1" customFormat="1" ht="15" customHeight="1">
      <c r="B140" s="349"/>
      <c r="C140" s="304" t="s">
        <v>574</v>
      </c>
      <c r="D140" s="304"/>
      <c r="E140" s="304"/>
      <c r="F140" s="327" t="s">
        <v>538</v>
      </c>
      <c r="G140" s="304"/>
      <c r="H140" s="304" t="s">
        <v>574</v>
      </c>
      <c r="I140" s="304" t="s">
        <v>573</v>
      </c>
      <c r="J140" s="304"/>
      <c r="K140" s="352"/>
    </row>
    <row r="141" s="1" customFormat="1" ht="15" customHeight="1">
      <c r="B141" s="349"/>
      <c r="C141" s="304" t="s">
        <v>38</v>
      </c>
      <c r="D141" s="304"/>
      <c r="E141" s="304"/>
      <c r="F141" s="327" t="s">
        <v>538</v>
      </c>
      <c r="G141" s="304"/>
      <c r="H141" s="304" t="s">
        <v>594</v>
      </c>
      <c r="I141" s="304" t="s">
        <v>573</v>
      </c>
      <c r="J141" s="304"/>
      <c r="K141" s="352"/>
    </row>
    <row r="142" s="1" customFormat="1" ht="15" customHeight="1">
      <c r="B142" s="349"/>
      <c r="C142" s="304" t="s">
        <v>595</v>
      </c>
      <c r="D142" s="304"/>
      <c r="E142" s="304"/>
      <c r="F142" s="327" t="s">
        <v>538</v>
      </c>
      <c r="G142" s="304"/>
      <c r="H142" s="304" t="s">
        <v>596</v>
      </c>
      <c r="I142" s="304" t="s">
        <v>573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597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532</v>
      </c>
      <c r="D148" s="319"/>
      <c r="E148" s="319"/>
      <c r="F148" s="319" t="s">
        <v>533</v>
      </c>
      <c r="G148" s="320"/>
      <c r="H148" s="319" t="s">
        <v>54</v>
      </c>
      <c r="I148" s="319" t="s">
        <v>57</v>
      </c>
      <c r="J148" s="319" t="s">
        <v>534</v>
      </c>
      <c r="K148" s="318"/>
    </row>
    <row r="149" s="1" customFormat="1" ht="17.25" customHeight="1">
      <c r="B149" s="316"/>
      <c r="C149" s="321" t="s">
        <v>535</v>
      </c>
      <c r="D149" s="321"/>
      <c r="E149" s="321"/>
      <c r="F149" s="322" t="s">
        <v>536</v>
      </c>
      <c r="G149" s="323"/>
      <c r="H149" s="321"/>
      <c r="I149" s="321"/>
      <c r="J149" s="321" t="s">
        <v>537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541</v>
      </c>
      <c r="D151" s="304"/>
      <c r="E151" s="304"/>
      <c r="F151" s="357" t="s">
        <v>538</v>
      </c>
      <c r="G151" s="304"/>
      <c r="H151" s="356" t="s">
        <v>578</v>
      </c>
      <c r="I151" s="356" t="s">
        <v>540</v>
      </c>
      <c r="J151" s="356">
        <v>120</v>
      </c>
      <c r="K151" s="352"/>
    </row>
    <row r="152" s="1" customFormat="1" ht="15" customHeight="1">
      <c r="B152" s="329"/>
      <c r="C152" s="356" t="s">
        <v>587</v>
      </c>
      <c r="D152" s="304"/>
      <c r="E152" s="304"/>
      <c r="F152" s="357" t="s">
        <v>538</v>
      </c>
      <c r="G152" s="304"/>
      <c r="H152" s="356" t="s">
        <v>598</v>
      </c>
      <c r="I152" s="356" t="s">
        <v>540</v>
      </c>
      <c r="J152" s="356" t="s">
        <v>589</v>
      </c>
      <c r="K152" s="352"/>
    </row>
    <row r="153" s="1" customFormat="1" ht="15" customHeight="1">
      <c r="B153" s="329"/>
      <c r="C153" s="356" t="s">
        <v>486</v>
      </c>
      <c r="D153" s="304"/>
      <c r="E153" s="304"/>
      <c r="F153" s="357" t="s">
        <v>538</v>
      </c>
      <c r="G153" s="304"/>
      <c r="H153" s="356" t="s">
        <v>599</v>
      </c>
      <c r="I153" s="356" t="s">
        <v>540</v>
      </c>
      <c r="J153" s="356" t="s">
        <v>589</v>
      </c>
      <c r="K153" s="352"/>
    </row>
    <row r="154" s="1" customFormat="1" ht="15" customHeight="1">
      <c r="B154" s="329"/>
      <c r="C154" s="356" t="s">
        <v>543</v>
      </c>
      <c r="D154" s="304"/>
      <c r="E154" s="304"/>
      <c r="F154" s="357" t="s">
        <v>544</v>
      </c>
      <c r="G154" s="304"/>
      <c r="H154" s="356" t="s">
        <v>578</v>
      </c>
      <c r="I154" s="356" t="s">
        <v>540</v>
      </c>
      <c r="J154" s="356">
        <v>50</v>
      </c>
      <c r="K154" s="352"/>
    </row>
    <row r="155" s="1" customFormat="1" ht="15" customHeight="1">
      <c r="B155" s="329"/>
      <c r="C155" s="356" t="s">
        <v>546</v>
      </c>
      <c r="D155" s="304"/>
      <c r="E155" s="304"/>
      <c r="F155" s="357" t="s">
        <v>538</v>
      </c>
      <c r="G155" s="304"/>
      <c r="H155" s="356" t="s">
        <v>578</v>
      </c>
      <c r="I155" s="356" t="s">
        <v>548</v>
      </c>
      <c r="J155" s="356"/>
      <c r="K155" s="352"/>
    </row>
    <row r="156" s="1" customFormat="1" ht="15" customHeight="1">
      <c r="B156" s="329"/>
      <c r="C156" s="356" t="s">
        <v>557</v>
      </c>
      <c r="D156" s="304"/>
      <c r="E156" s="304"/>
      <c r="F156" s="357" t="s">
        <v>544</v>
      </c>
      <c r="G156" s="304"/>
      <c r="H156" s="356" t="s">
        <v>578</v>
      </c>
      <c r="I156" s="356" t="s">
        <v>540</v>
      </c>
      <c r="J156" s="356">
        <v>50</v>
      </c>
      <c r="K156" s="352"/>
    </row>
    <row r="157" s="1" customFormat="1" ht="15" customHeight="1">
      <c r="B157" s="329"/>
      <c r="C157" s="356" t="s">
        <v>565</v>
      </c>
      <c r="D157" s="304"/>
      <c r="E157" s="304"/>
      <c r="F157" s="357" t="s">
        <v>544</v>
      </c>
      <c r="G157" s="304"/>
      <c r="H157" s="356" t="s">
        <v>578</v>
      </c>
      <c r="I157" s="356" t="s">
        <v>540</v>
      </c>
      <c r="J157" s="356">
        <v>50</v>
      </c>
      <c r="K157" s="352"/>
    </row>
    <row r="158" s="1" customFormat="1" ht="15" customHeight="1">
      <c r="B158" s="329"/>
      <c r="C158" s="356" t="s">
        <v>563</v>
      </c>
      <c r="D158" s="304"/>
      <c r="E158" s="304"/>
      <c r="F158" s="357" t="s">
        <v>544</v>
      </c>
      <c r="G158" s="304"/>
      <c r="H158" s="356" t="s">
        <v>578</v>
      </c>
      <c r="I158" s="356" t="s">
        <v>540</v>
      </c>
      <c r="J158" s="356">
        <v>50</v>
      </c>
      <c r="K158" s="352"/>
    </row>
    <row r="159" s="1" customFormat="1" ht="15" customHeight="1">
      <c r="B159" s="329"/>
      <c r="C159" s="356" t="s">
        <v>92</v>
      </c>
      <c r="D159" s="304"/>
      <c r="E159" s="304"/>
      <c r="F159" s="357" t="s">
        <v>538</v>
      </c>
      <c r="G159" s="304"/>
      <c r="H159" s="356" t="s">
        <v>600</v>
      </c>
      <c r="I159" s="356" t="s">
        <v>540</v>
      </c>
      <c r="J159" s="356" t="s">
        <v>601</v>
      </c>
      <c r="K159" s="352"/>
    </row>
    <row r="160" s="1" customFormat="1" ht="15" customHeight="1">
      <c r="B160" s="329"/>
      <c r="C160" s="356" t="s">
        <v>602</v>
      </c>
      <c r="D160" s="304"/>
      <c r="E160" s="304"/>
      <c r="F160" s="357" t="s">
        <v>538</v>
      </c>
      <c r="G160" s="304"/>
      <c r="H160" s="356" t="s">
        <v>603</v>
      </c>
      <c r="I160" s="356" t="s">
        <v>573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604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532</v>
      </c>
      <c r="D166" s="319"/>
      <c r="E166" s="319"/>
      <c r="F166" s="319" t="s">
        <v>533</v>
      </c>
      <c r="G166" s="361"/>
      <c r="H166" s="362" t="s">
        <v>54</v>
      </c>
      <c r="I166" s="362" t="s">
        <v>57</v>
      </c>
      <c r="J166" s="319" t="s">
        <v>534</v>
      </c>
      <c r="K166" s="296"/>
    </row>
    <row r="167" s="1" customFormat="1" ht="17.25" customHeight="1">
      <c r="B167" s="297"/>
      <c r="C167" s="321" t="s">
        <v>535</v>
      </c>
      <c r="D167" s="321"/>
      <c r="E167" s="321"/>
      <c r="F167" s="322" t="s">
        <v>536</v>
      </c>
      <c r="G167" s="363"/>
      <c r="H167" s="364"/>
      <c r="I167" s="364"/>
      <c r="J167" s="321" t="s">
        <v>537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541</v>
      </c>
      <c r="D169" s="304"/>
      <c r="E169" s="304"/>
      <c r="F169" s="327" t="s">
        <v>538</v>
      </c>
      <c r="G169" s="304"/>
      <c r="H169" s="304" t="s">
        <v>578</v>
      </c>
      <c r="I169" s="304" t="s">
        <v>540</v>
      </c>
      <c r="J169" s="304">
        <v>120</v>
      </c>
      <c r="K169" s="352"/>
    </row>
    <row r="170" s="1" customFormat="1" ht="15" customHeight="1">
      <c r="B170" s="329"/>
      <c r="C170" s="304" t="s">
        <v>587</v>
      </c>
      <c r="D170" s="304"/>
      <c r="E170" s="304"/>
      <c r="F170" s="327" t="s">
        <v>538</v>
      </c>
      <c r="G170" s="304"/>
      <c r="H170" s="304" t="s">
        <v>588</v>
      </c>
      <c r="I170" s="304" t="s">
        <v>540</v>
      </c>
      <c r="J170" s="304" t="s">
        <v>589</v>
      </c>
      <c r="K170" s="352"/>
    </row>
    <row r="171" s="1" customFormat="1" ht="15" customHeight="1">
      <c r="B171" s="329"/>
      <c r="C171" s="304" t="s">
        <v>486</v>
      </c>
      <c r="D171" s="304"/>
      <c r="E171" s="304"/>
      <c r="F171" s="327" t="s">
        <v>538</v>
      </c>
      <c r="G171" s="304"/>
      <c r="H171" s="304" t="s">
        <v>605</v>
      </c>
      <c r="I171" s="304" t="s">
        <v>540</v>
      </c>
      <c r="J171" s="304" t="s">
        <v>589</v>
      </c>
      <c r="K171" s="352"/>
    </row>
    <row r="172" s="1" customFormat="1" ht="15" customHeight="1">
      <c r="B172" s="329"/>
      <c r="C172" s="304" t="s">
        <v>543</v>
      </c>
      <c r="D172" s="304"/>
      <c r="E172" s="304"/>
      <c r="F172" s="327" t="s">
        <v>544</v>
      </c>
      <c r="G172" s="304"/>
      <c r="H172" s="304" t="s">
        <v>605</v>
      </c>
      <c r="I172" s="304" t="s">
        <v>540</v>
      </c>
      <c r="J172" s="304">
        <v>50</v>
      </c>
      <c r="K172" s="352"/>
    </row>
    <row r="173" s="1" customFormat="1" ht="15" customHeight="1">
      <c r="B173" s="329"/>
      <c r="C173" s="304" t="s">
        <v>546</v>
      </c>
      <c r="D173" s="304"/>
      <c r="E173" s="304"/>
      <c r="F173" s="327" t="s">
        <v>538</v>
      </c>
      <c r="G173" s="304"/>
      <c r="H173" s="304" t="s">
        <v>605</v>
      </c>
      <c r="I173" s="304" t="s">
        <v>548</v>
      </c>
      <c r="J173" s="304"/>
      <c r="K173" s="352"/>
    </row>
    <row r="174" s="1" customFormat="1" ht="15" customHeight="1">
      <c r="B174" s="329"/>
      <c r="C174" s="304" t="s">
        <v>557</v>
      </c>
      <c r="D174" s="304"/>
      <c r="E174" s="304"/>
      <c r="F174" s="327" t="s">
        <v>544</v>
      </c>
      <c r="G174" s="304"/>
      <c r="H174" s="304" t="s">
        <v>605</v>
      </c>
      <c r="I174" s="304" t="s">
        <v>540</v>
      </c>
      <c r="J174" s="304">
        <v>50</v>
      </c>
      <c r="K174" s="352"/>
    </row>
    <row r="175" s="1" customFormat="1" ht="15" customHeight="1">
      <c r="B175" s="329"/>
      <c r="C175" s="304" t="s">
        <v>565</v>
      </c>
      <c r="D175" s="304"/>
      <c r="E175" s="304"/>
      <c r="F175" s="327" t="s">
        <v>544</v>
      </c>
      <c r="G175" s="304"/>
      <c r="H175" s="304" t="s">
        <v>605</v>
      </c>
      <c r="I175" s="304" t="s">
        <v>540</v>
      </c>
      <c r="J175" s="304">
        <v>50</v>
      </c>
      <c r="K175" s="352"/>
    </row>
    <row r="176" s="1" customFormat="1" ht="15" customHeight="1">
      <c r="B176" s="329"/>
      <c r="C176" s="304" t="s">
        <v>563</v>
      </c>
      <c r="D176" s="304"/>
      <c r="E176" s="304"/>
      <c r="F176" s="327" t="s">
        <v>544</v>
      </c>
      <c r="G176" s="304"/>
      <c r="H176" s="304" t="s">
        <v>605</v>
      </c>
      <c r="I176" s="304" t="s">
        <v>540</v>
      </c>
      <c r="J176" s="304">
        <v>50</v>
      </c>
      <c r="K176" s="352"/>
    </row>
    <row r="177" s="1" customFormat="1" ht="15" customHeight="1">
      <c r="B177" s="329"/>
      <c r="C177" s="304" t="s">
        <v>109</v>
      </c>
      <c r="D177" s="304"/>
      <c r="E177" s="304"/>
      <c r="F177" s="327" t="s">
        <v>538</v>
      </c>
      <c r="G177" s="304"/>
      <c r="H177" s="304" t="s">
        <v>606</v>
      </c>
      <c r="I177" s="304" t="s">
        <v>607</v>
      </c>
      <c r="J177" s="304"/>
      <c r="K177" s="352"/>
    </row>
    <row r="178" s="1" customFormat="1" ht="15" customHeight="1">
      <c r="B178" s="329"/>
      <c r="C178" s="304" t="s">
        <v>57</v>
      </c>
      <c r="D178" s="304"/>
      <c r="E178" s="304"/>
      <c r="F178" s="327" t="s">
        <v>538</v>
      </c>
      <c r="G178" s="304"/>
      <c r="H178" s="304" t="s">
        <v>608</v>
      </c>
      <c r="I178" s="304" t="s">
        <v>609</v>
      </c>
      <c r="J178" s="304">
        <v>1</v>
      </c>
      <c r="K178" s="352"/>
    </row>
    <row r="179" s="1" customFormat="1" ht="15" customHeight="1">
      <c r="B179" s="329"/>
      <c r="C179" s="304" t="s">
        <v>53</v>
      </c>
      <c r="D179" s="304"/>
      <c r="E179" s="304"/>
      <c r="F179" s="327" t="s">
        <v>538</v>
      </c>
      <c r="G179" s="304"/>
      <c r="H179" s="304" t="s">
        <v>610</v>
      </c>
      <c r="I179" s="304" t="s">
        <v>540</v>
      </c>
      <c r="J179" s="304">
        <v>20</v>
      </c>
      <c r="K179" s="352"/>
    </row>
    <row r="180" s="1" customFormat="1" ht="15" customHeight="1">
      <c r="B180" s="329"/>
      <c r="C180" s="304" t="s">
        <v>54</v>
      </c>
      <c r="D180" s="304"/>
      <c r="E180" s="304"/>
      <c r="F180" s="327" t="s">
        <v>538</v>
      </c>
      <c r="G180" s="304"/>
      <c r="H180" s="304" t="s">
        <v>611</v>
      </c>
      <c r="I180" s="304" t="s">
        <v>540</v>
      </c>
      <c r="J180" s="304">
        <v>255</v>
      </c>
      <c r="K180" s="352"/>
    </row>
    <row r="181" s="1" customFormat="1" ht="15" customHeight="1">
      <c r="B181" s="329"/>
      <c r="C181" s="304" t="s">
        <v>110</v>
      </c>
      <c r="D181" s="304"/>
      <c r="E181" s="304"/>
      <c r="F181" s="327" t="s">
        <v>538</v>
      </c>
      <c r="G181" s="304"/>
      <c r="H181" s="304" t="s">
        <v>502</v>
      </c>
      <c r="I181" s="304" t="s">
        <v>540</v>
      </c>
      <c r="J181" s="304">
        <v>10</v>
      </c>
      <c r="K181" s="352"/>
    </row>
    <row r="182" s="1" customFormat="1" ht="15" customHeight="1">
      <c r="B182" s="329"/>
      <c r="C182" s="304" t="s">
        <v>111</v>
      </c>
      <c r="D182" s="304"/>
      <c r="E182" s="304"/>
      <c r="F182" s="327" t="s">
        <v>538</v>
      </c>
      <c r="G182" s="304"/>
      <c r="H182" s="304" t="s">
        <v>612</v>
      </c>
      <c r="I182" s="304" t="s">
        <v>573</v>
      </c>
      <c r="J182" s="304"/>
      <c r="K182" s="352"/>
    </row>
    <row r="183" s="1" customFormat="1" ht="15" customHeight="1">
      <c r="B183" s="329"/>
      <c r="C183" s="304" t="s">
        <v>613</v>
      </c>
      <c r="D183" s="304"/>
      <c r="E183" s="304"/>
      <c r="F183" s="327" t="s">
        <v>538</v>
      </c>
      <c r="G183" s="304"/>
      <c r="H183" s="304" t="s">
        <v>614</v>
      </c>
      <c r="I183" s="304" t="s">
        <v>573</v>
      </c>
      <c r="J183" s="304"/>
      <c r="K183" s="352"/>
    </row>
    <row r="184" s="1" customFormat="1" ht="15" customHeight="1">
      <c r="B184" s="329"/>
      <c r="C184" s="304" t="s">
        <v>602</v>
      </c>
      <c r="D184" s="304"/>
      <c r="E184" s="304"/>
      <c r="F184" s="327" t="s">
        <v>538</v>
      </c>
      <c r="G184" s="304"/>
      <c r="H184" s="304" t="s">
        <v>615</v>
      </c>
      <c r="I184" s="304" t="s">
        <v>573</v>
      </c>
      <c r="J184" s="304"/>
      <c r="K184" s="352"/>
    </row>
    <row r="185" s="1" customFormat="1" ht="15" customHeight="1">
      <c r="B185" s="329"/>
      <c r="C185" s="304" t="s">
        <v>113</v>
      </c>
      <c r="D185" s="304"/>
      <c r="E185" s="304"/>
      <c r="F185" s="327" t="s">
        <v>544</v>
      </c>
      <c r="G185" s="304"/>
      <c r="H185" s="304" t="s">
        <v>616</v>
      </c>
      <c r="I185" s="304" t="s">
        <v>540</v>
      </c>
      <c r="J185" s="304">
        <v>50</v>
      </c>
      <c r="K185" s="352"/>
    </row>
    <row r="186" s="1" customFormat="1" ht="15" customHeight="1">
      <c r="B186" s="329"/>
      <c r="C186" s="304" t="s">
        <v>617</v>
      </c>
      <c r="D186" s="304"/>
      <c r="E186" s="304"/>
      <c r="F186" s="327" t="s">
        <v>544</v>
      </c>
      <c r="G186" s="304"/>
      <c r="H186" s="304" t="s">
        <v>618</v>
      </c>
      <c r="I186" s="304" t="s">
        <v>619</v>
      </c>
      <c r="J186" s="304"/>
      <c r="K186" s="352"/>
    </row>
    <row r="187" s="1" customFormat="1" ht="15" customHeight="1">
      <c r="B187" s="329"/>
      <c r="C187" s="304" t="s">
        <v>620</v>
      </c>
      <c r="D187" s="304"/>
      <c r="E187" s="304"/>
      <c r="F187" s="327" t="s">
        <v>544</v>
      </c>
      <c r="G187" s="304"/>
      <c r="H187" s="304" t="s">
        <v>621</v>
      </c>
      <c r="I187" s="304" t="s">
        <v>619</v>
      </c>
      <c r="J187" s="304"/>
      <c r="K187" s="352"/>
    </row>
    <row r="188" s="1" customFormat="1" ht="15" customHeight="1">
      <c r="B188" s="329"/>
      <c r="C188" s="304" t="s">
        <v>622</v>
      </c>
      <c r="D188" s="304"/>
      <c r="E188" s="304"/>
      <c r="F188" s="327" t="s">
        <v>544</v>
      </c>
      <c r="G188" s="304"/>
      <c r="H188" s="304" t="s">
        <v>623</v>
      </c>
      <c r="I188" s="304" t="s">
        <v>619</v>
      </c>
      <c r="J188" s="304"/>
      <c r="K188" s="352"/>
    </row>
    <row r="189" s="1" customFormat="1" ht="15" customHeight="1">
      <c r="B189" s="329"/>
      <c r="C189" s="365" t="s">
        <v>624</v>
      </c>
      <c r="D189" s="304"/>
      <c r="E189" s="304"/>
      <c r="F189" s="327" t="s">
        <v>544</v>
      </c>
      <c r="G189" s="304"/>
      <c r="H189" s="304" t="s">
        <v>625</v>
      </c>
      <c r="I189" s="304" t="s">
        <v>626</v>
      </c>
      <c r="J189" s="366" t="s">
        <v>627</v>
      </c>
      <c r="K189" s="352"/>
    </row>
    <row r="190" s="18" customFormat="1" ht="15" customHeight="1">
      <c r="B190" s="367"/>
      <c r="C190" s="368" t="s">
        <v>628</v>
      </c>
      <c r="D190" s="369"/>
      <c r="E190" s="369"/>
      <c r="F190" s="370" t="s">
        <v>544</v>
      </c>
      <c r="G190" s="369"/>
      <c r="H190" s="369" t="s">
        <v>629</v>
      </c>
      <c r="I190" s="369" t="s">
        <v>626</v>
      </c>
      <c r="J190" s="371" t="s">
        <v>627</v>
      </c>
      <c r="K190" s="372"/>
    </row>
    <row r="191" s="1" customFormat="1" ht="15" customHeight="1">
      <c r="B191" s="329"/>
      <c r="C191" s="365" t="s">
        <v>42</v>
      </c>
      <c r="D191" s="304"/>
      <c r="E191" s="304"/>
      <c r="F191" s="327" t="s">
        <v>538</v>
      </c>
      <c r="G191" s="304"/>
      <c r="H191" s="301" t="s">
        <v>630</v>
      </c>
      <c r="I191" s="304" t="s">
        <v>631</v>
      </c>
      <c r="J191" s="304"/>
      <c r="K191" s="352"/>
    </row>
    <row r="192" s="1" customFormat="1" ht="15" customHeight="1">
      <c r="B192" s="329"/>
      <c r="C192" s="365" t="s">
        <v>632</v>
      </c>
      <c r="D192" s="304"/>
      <c r="E192" s="304"/>
      <c r="F192" s="327" t="s">
        <v>538</v>
      </c>
      <c r="G192" s="304"/>
      <c r="H192" s="304" t="s">
        <v>633</v>
      </c>
      <c r="I192" s="304" t="s">
        <v>573</v>
      </c>
      <c r="J192" s="304"/>
      <c r="K192" s="352"/>
    </row>
    <row r="193" s="1" customFormat="1" ht="15" customHeight="1">
      <c r="B193" s="329"/>
      <c r="C193" s="365" t="s">
        <v>634</v>
      </c>
      <c r="D193" s="304"/>
      <c r="E193" s="304"/>
      <c r="F193" s="327" t="s">
        <v>538</v>
      </c>
      <c r="G193" s="304"/>
      <c r="H193" s="304" t="s">
        <v>635</v>
      </c>
      <c r="I193" s="304" t="s">
        <v>573</v>
      </c>
      <c r="J193" s="304"/>
      <c r="K193" s="352"/>
    </row>
    <row r="194" s="1" customFormat="1" ht="15" customHeight="1">
      <c r="B194" s="329"/>
      <c r="C194" s="365" t="s">
        <v>636</v>
      </c>
      <c r="D194" s="304"/>
      <c r="E194" s="304"/>
      <c r="F194" s="327" t="s">
        <v>544</v>
      </c>
      <c r="G194" s="304"/>
      <c r="H194" s="304" t="s">
        <v>637</v>
      </c>
      <c r="I194" s="304" t="s">
        <v>573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638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639</v>
      </c>
      <c r="D201" s="374"/>
      <c r="E201" s="374"/>
      <c r="F201" s="374" t="s">
        <v>640</v>
      </c>
      <c r="G201" s="375"/>
      <c r="H201" s="374" t="s">
        <v>641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631</v>
      </c>
      <c r="D203" s="304"/>
      <c r="E203" s="304"/>
      <c r="F203" s="327" t="s">
        <v>43</v>
      </c>
      <c r="G203" s="304"/>
      <c r="H203" s="304" t="s">
        <v>642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44</v>
      </c>
      <c r="G204" s="304"/>
      <c r="H204" s="304" t="s">
        <v>643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47</v>
      </c>
      <c r="G205" s="304"/>
      <c r="H205" s="304" t="s">
        <v>644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45</v>
      </c>
      <c r="G206" s="304"/>
      <c r="H206" s="304" t="s">
        <v>645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46</v>
      </c>
      <c r="G207" s="304"/>
      <c r="H207" s="304" t="s">
        <v>646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585</v>
      </c>
      <c r="D209" s="304"/>
      <c r="E209" s="304"/>
      <c r="F209" s="327" t="s">
        <v>79</v>
      </c>
      <c r="G209" s="304"/>
      <c r="H209" s="304" t="s">
        <v>647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482</v>
      </c>
      <c r="G210" s="304"/>
      <c r="H210" s="304" t="s">
        <v>483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480</v>
      </c>
      <c r="G211" s="304"/>
      <c r="H211" s="304" t="s">
        <v>648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85</v>
      </c>
      <c r="G212" s="365"/>
      <c r="H212" s="356" t="s">
        <v>86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484</v>
      </c>
      <c r="G213" s="365"/>
      <c r="H213" s="356" t="s">
        <v>433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609</v>
      </c>
      <c r="D215" s="304"/>
      <c r="E215" s="304"/>
      <c r="F215" s="327">
        <v>1</v>
      </c>
      <c r="G215" s="365"/>
      <c r="H215" s="356" t="s">
        <v>649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650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651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652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2025-02-06T09:23:50Z</dcterms:created>
  <dcterms:modified xsi:type="dcterms:W3CDTF">2025-02-06T09:23:55Z</dcterms:modified>
</cp:coreProperties>
</file>