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10.1.0.10\Division_1\Data\INSTALACE\Realizace 2021\Jihlava - Multifunkčí sportovní hala\08 PD\DVZ_LED MANTINEL_V2\"/>
    </mc:Choice>
  </mc:AlternateContent>
  <xr:revisionPtr revIDLastSave="0" documentId="8_{671C9820-BB3E-43D5-BB5A-57A2CCFADABC}" xr6:coauthVersionLast="47" xr6:coauthVersionMax="47" xr10:uidLastSave="{00000000-0000-0000-0000-000000000000}"/>
  <bookViews>
    <workbookView xWindow="-28920" yWindow="-3930" windowWidth="29040" windowHeight="15840" activeTab="1" xr2:uid="{2B28B23E-BDA5-4BD9-ADA3-4D99EA6D4B78}"/>
  </bookViews>
  <sheets>
    <sheet name="REKAPITULACE" sheetId="1" r:id="rId1"/>
    <sheet name="ZRN" sheetId="2" r:id="rId2"/>
    <sheet name="VRN" sheetId="3" r:id="rId3"/>
  </sheets>
  <definedNames>
    <definedName name="Z_AAC4D925_7C2B_4EC0_B24E_70E2F8CC10ED_.wvu.Rows" localSheetId="1" hidden="1">ZRN!$1:$13</definedName>
  </definedNames>
  <calcPr calcId="191029"/>
  <customWorkbookViews>
    <customWorkbookView name="Martina Švecová – osobní zobrazení" guid="{DACE3284-2EB8-4E92-BA98-14A3156B62B6}" mergeInterval="0" personalView="1" maximized="1" xWindow="-8" yWindow="-8" windowWidth="1936" windowHeight="1056" activeSheetId="2"/>
    <customWorkbookView name="Ivan Varmuža – osobní zobrazení" guid="{AAC4D925-7C2B-4EC0-B24E-70E2F8CC10ED}" mergeInterval="0" personalView="1" maximized="1" xWindow="-8" yWindow="-8" windowWidth="1936" windowHeight="1056" activeSheetId="2"/>
    <customWorkbookView name="Martin Přibyl – osobní zobrazení" guid="{C19813A1-C784-4952-B85C-2FCC8C624358}" mergeInterval="0" personalView="1" windowWidth="960" windowHeight="1040" activeSheetId="2"/>
    <customWorkbookView name="MusicData – osobní zobrazení" guid="{344B49BF-B8E0-455C-B879-716E0DE38B93}" mergeInterval="0" personalView="1" maximized="1" xWindow="-8" yWindow="-8" windowWidth="1936" windowHeight="1056" activeSheetId="2"/>
    <customWorkbookView name="Jan Smutný – osobní zobrazení" guid="{A576EE60-6C54-4FCF-9821-C686072B39F2}" mergeInterval="0" personalView="1" maximized="1" xWindow="-1929" yWindow="107" windowWidth="1938" windowHeight="1048" activeSheetId="2"/>
    <customWorkbookView name="Stanislav Muryc – osobní zobrazení" guid="{F02DFFE7-2059-46BE-B2AE-486C235E3793}" mergeInterval="0" personalView="1" maximized="1" xWindow="-1928" yWindow="-262" windowWidth="1936" windowHeight="1056" activeSheetId="2"/>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2" i="2" l="1"/>
  <c r="D24" i="1"/>
  <c r="A17" i="1"/>
  <c r="B17" i="1"/>
  <c r="C17" i="1"/>
  <c r="D17" i="1"/>
  <c r="A18" i="1"/>
  <c r="B18" i="1"/>
  <c r="C18" i="1"/>
  <c r="D18" i="1"/>
  <c r="A19" i="1"/>
  <c r="B19" i="1"/>
  <c r="C19" i="1"/>
  <c r="D19" i="1"/>
  <c r="A20" i="1"/>
  <c r="B20" i="1"/>
  <c r="C20" i="1"/>
  <c r="D20" i="1"/>
  <c r="A21" i="1"/>
  <c r="B21" i="1"/>
  <c r="C21" i="1"/>
  <c r="D21" i="1"/>
  <c r="A22" i="1"/>
  <c r="B22" i="1"/>
  <c r="C22" i="1"/>
  <c r="D22" i="1"/>
  <c r="A23" i="1"/>
  <c r="B23" i="1"/>
  <c r="C23" i="1"/>
  <c r="D23" i="1"/>
  <c r="A24" i="1"/>
  <c r="B24" i="1"/>
  <c r="C24" i="1"/>
  <c r="B16" i="1"/>
  <c r="C16" i="1"/>
  <c r="D16" i="1"/>
  <c r="A16" i="1"/>
  <c r="J46" i="2" l="1"/>
  <c r="L46" i="2"/>
  <c r="J45" i="2"/>
  <c r="L45" i="2"/>
  <c r="J40" i="2"/>
  <c r="L40" i="2"/>
  <c r="J31" i="2"/>
  <c r="J30" i="2"/>
  <c r="J29" i="2"/>
  <c r="J28" i="2"/>
  <c r="J27" i="2"/>
  <c r="I26" i="3"/>
  <c r="M46" i="2" l="1"/>
  <c r="M40" i="2"/>
  <c r="M45" i="2"/>
  <c r="L19" i="2"/>
  <c r="J19" i="2"/>
  <c r="L18" i="2"/>
  <c r="J18" i="2"/>
  <c r="M18" i="2" l="1"/>
  <c r="M19" i="2"/>
  <c r="J53" i="2"/>
  <c r="L53" i="2"/>
  <c r="L52" i="2"/>
  <c r="L51" i="2"/>
  <c r="L50" i="2" s="1"/>
  <c r="J52" i="2"/>
  <c r="J51" i="2"/>
  <c r="J50" i="2" s="1"/>
  <c r="L38" i="2"/>
  <c r="L37" i="2"/>
  <c r="L36" i="2"/>
  <c r="L35" i="2"/>
  <c r="J38" i="2"/>
  <c r="J37" i="2"/>
  <c r="J36" i="2"/>
  <c r="J35" i="2"/>
  <c r="L48" i="2" l="1"/>
  <c r="F23" i="1"/>
  <c r="J48" i="2"/>
  <c r="E23" i="1"/>
  <c r="M53" i="2"/>
  <c r="M51" i="2"/>
  <c r="M52" i="2"/>
  <c r="M37" i="2"/>
  <c r="M38" i="2"/>
  <c r="M35" i="2"/>
  <c r="M36" i="2"/>
  <c r="M50" i="2" l="1"/>
  <c r="M48" i="2" s="1"/>
  <c r="G22" i="1" s="1"/>
  <c r="E22" i="1"/>
  <c r="F22" i="1"/>
  <c r="L39" i="2"/>
  <c r="L31" i="2"/>
  <c r="L30" i="2"/>
  <c r="G23" i="1" l="1"/>
  <c r="J39" i="2"/>
  <c r="L29" i="2"/>
  <c r="L28" i="2"/>
  <c r="M31" i="2"/>
  <c r="L27" i="2"/>
  <c r="M30" i="2"/>
  <c r="M39" i="2" l="1"/>
  <c r="M29" i="2"/>
  <c r="M27" i="2"/>
  <c r="M28" i="2"/>
  <c r="I35" i="3" l="1"/>
  <c r="I34" i="3"/>
  <c r="I33" i="3"/>
  <c r="I31" i="3"/>
  <c r="I28" i="3"/>
  <c r="I27" i="3"/>
  <c r="I25" i="3"/>
  <c r="I23" i="3"/>
  <c r="I21" i="3"/>
  <c r="I20" i="3"/>
  <c r="I18" i="3"/>
  <c r="I32" i="3"/>
  <c r="I30" i="3"/>
  <c r="I29" i="3"/>
  <c r="I24" i="3"/>
  <c r="I22" i="3"/>
  <c r="I19" i="3"/>
  <c r="I17" i="3"/>
  <c r="I15" i="3" l="1"/>
  <c r="I37" i="3" s="1"/>
  <c r="G26" i="1" s="1"/>
  <c r="J23" i="2" l="1"/>
  <c r="J21" i="2" s="1"/>
  <c r="E18" i="1" s="1"/>
  <c r="L22" i="2" l="1"/>
  <c r="L21" i="2" s="1"/>
  <c r="F18" i="1" s="1"/>
  <c r="L23" i="2"/>
  <c r="M23" i="2" s="1"/>
  <c r="L26" i="2"/>
  <c r="L25" i="2" s="1"/>
  <c r="F19" i="1" s="1"/>
  <c r="L34" i="2"/>
  <c r="L33" i="2" s="1"/>
  <c r="F20" i="1" s="1"/>
  <c r="L43" i="2"/>
  <c r="L42" i="2" s="1"/>
  <c r="F21" i="1" s="1"/>
  <c r="L44" i="2"/>
  <c r="L17" i="2"/>
  <c r="L16" i="2" s="1"/>
  <c r="J44" i="2"/>
  <c r="J34" i="2"/>
  <c r="J33" i="2" s="1"/>
  <c r="E20" i="1" s="1"/>
  <c r="J26" i="2"/>
  <c r="J25" i="2" s="1"/>
  <c r="E19" i="1" s="1"/>
  <c r="L15" i="2" l="1"/>
  <c r="F17" i="1"/>
  <c r="M22" i="2"/>
  <c r="M21" i="2" s="1"/>
  <c r="M26" i="2"/>
  <c r="M25" i="2" s="1"/>
  <c r="G19" i="1" s="1"/>
  <c r="M44" i="2"/>
  <c r="M34" i="2"/>
  <c r="M33" i="2" s="1"/>
  <c r="G20" i="1" s="1"/>
  <c r="F16" i="1" l="1"/>
  <c r="L55" i="2"/>
  <c r="F24" i="1" s="1"/>
  <c r="G18" i="1"/>
  <c r="J17" i="2"/>
  <c r="J43" i="2"/>
  <c r="J42" i="2" s="1"/>
  <c r="E21" i="1" s="1"/>
  <c r="M17" i="2" l="1"/>
  <c r="M16" i="2" s="1"/>
  <c r="J16" i="2"/>
  <c r="M43" i="2"/>
  <c r="M42" i="2" s="1"/>
  <c r="G21" i="1" s="1"/>
  <c r="E17" i="1" l="1"/>
  <c r="J15" i="2"/>
  <c r="G17" i="1"/>
  <c r="M15" i="2"/>
  <c r="F14" i="1"/>
  <c r="M55" i="2" l="1"/>
  <c r="G24" i="1" s="1"/>
  <c r="G16" i="1"/>
  <c r="E16" i="1"/>
  <c r="J55" i="2"/>
  <c r="E24" i="1" s="1"/>
  <c r="E14" i="1" l="1"/>
  <c r="G14" i="1"/>
  <c r="G28" i="1" s="1"/>
</calcChain>
</file>

<file path=xl/sharedStrings.xml><?xml version="1.0" encoding="utf-8"?>
<sst xmlns="http://schemas.openxmlformats.org/spreadsheetml/2006/main" count="183" uniqueCount="118">
  <si>
    <t>Název</t>
  </si>
  <si>
    <t>Popis</t>
  </si>
  <si>
    <t>Číslo</t>
  </si>
  <si>
    <t>J.</t>
  </si>
  <si>
    <t>Počet</t>
  </si>
  <si>
    <t>CELKEM</t>
  </si>
  <si>
    <t>MUSICDATA s.r.o.</t>
  </si>
  <si>
    <t>Statutární město Jihlava</t>
  </si>
  <si>
    <t>HMA JIHLAVA</t>
  </si>
  <si>
    <t>U Tržiště 2249</t>
  </si>
  <si>
    <t>597 01 Velké Meziříčí</t>
  </si>
  <si>
    <t>Masarykovo náměstí 97/5</t>
  </si>
  <si>
    <t>590 01 Jihlava 1</t>
  </si>
  <si>
    <t>Cena bez DPH/dodávka</t>
  </si>
  <si>
    <t>ZRN</t>
  </si>
  <si>
    <t>Základní rozpočtové náklady</t>
  </si>
  <si>
    <t>VRN</t>
  </si>
  <si>
    <t>Vedlejší rozpočtové náklady</t>
  </si>
  <si>
    <t>Cena bez DPH/montáž</t>
  </si>
  <si>
    <t>Dodávka/j.</t>
  </si>
  <si>
    <t>Dodávka celkem</t>
  </si>
  <si>
    <t>Montáž/j.</t>
  </si>
  <si>
    <t>Montáž celkem</t>
  </si>
  <si>
    <t>Cena/j.</t>
  </si>
  <si>
    <t>Cena celkem</t>
  </si>
  <si>
    <t>VRN - Vedlejší rozpočtové náklady</t>
  </si>
  <si>
    <t>STAVBA:</t>
  </si>
  <si>
    <t>ZADAVATEL:</t>
  </si>
  <si>
    <t>ZPRACOVATEL:</t>
  </si>
  <si>
    <t>POLOŽKOVÝ ROZPOČET</t>
  </si>
  <si>
    <t>U Tržiště 2252</t>
  </si>
  <si>
    <t>600 01 Velké Meziříčí</t>
  </si>
  <si>
    <t>Masarykovo náměstí 97/8</t>
  </si>
  <si>
    <t>593 01 Jihlava 1</t>
  </si>
  <si>
    <t>PC celkem</t>
  </si>
  <si>
    <t>Cena bez DPH/celkem</t>
  </si>
  <si>
    <t>ks</t>
  </si>
  <si>
    <t>kpl</t>
  </si>
  <si>
    <t>Předání a převzetí staveniště</t>
  </si>
  <si>
    <t>Zpracování výrobní dokumentace</t>
  </si>
  <si>
    <t>Koordinace na staveništi</t>
  </si>
  <si>
    <t>Ostatní vedlejší náklady - provozní vlivy, malý rozsah apod.</t>
  </si>
  <si>
    <t>Dokumentace skutečného provedení</t>
  </si>
  <si>
    <t>Mimostaveništní doprava materiálů a výrobků</t>
  </si>
  <si>
    <t>Kompletační činnost</t>
  </si>
  <si>
    <t>Odstranění zařízení staveniště</t>
  </si>
  <si>
    <t xml:space="preserve">Provoz zařízení staveniště </t>
  </si>
  <si>
    <t>Ztížené výrobní podmínky</t>
  </si>
  <si>
    <t>Rezerva rozpočtu</t>
  </si>
  <si>
    <t xml:space="preserve">Zajištění návodů pro obsluhu a údržbu jednotlivých zařízení </t>
  </si>
  <si>
    <t>Revize</t>
  </si>
  <si>
    <t>Zkušební provoz</t>
  </si>
  <si>
    <t>Pojištění dodavatele a pojištění díla</t>
  </si>
  <si>
    <t>bm</t>
  </si>
  <si>
    <t>Individuální a komplexní vyzkoušení</t>
  </si>
  <si>
    <t>Zaškolení obsluhy</t>
  </si>
  <si>
    <t>Vybudování zařízení staveniště</t>
  </si>
  <si>
    <t>Vnitrostaveništní doprava</t>
  </si>
  <si>
    <t>MECHANICKÉ PRVKY</t>
  </si>
  <si>
    <t>LED MODULY</t>
  </si>
  <si>
    <t>PLEXISKLA</t>
  </si>
  <si>
    <t>Pružné (elastické) zasklení osazené v mantinelu, zasklení speciálním litým akrylátem s dodatečnou - povrchovou upravou Hard Coating, materiál s vysokou pevností a otěruvzdorností, tl. zasklení 15mm. / Spojení desek po celé výšce pruhlednými profily pro zajištění stability, tuhosti a dobré - viditelnosti . V místě hráčských lavic zakončení speciálními obloukovými plexiskly, v místě vrátek musí být osazen ocelový pant vymezující bezpečnou vzdálenost mezi pohybujícími elementy.bezproblémový televizní přenos, zasklení musí vydržet nárazy pukem vystřeleným rychlostí min. 180 km/h, vč kotvení, vč. 1ks plexiskla největšího kusu navíc, pro případnou výměnu, výška 1 800 mm</t>
  </si>
  <si>
    <t>Pružné (elastické) zasklení osazené v mantinelu, zasklení speciálním litým akrylátem s dodatečnou - povrchovou upravou Hard Coating, materiál s vysokou pevností a otěruvzdorností, tl. zasklení 15mm. / Spojení desek po celé výšce pruhlednými profily pro zajištění stability, tuhosti a dobré - viditelnosti . V místě hráčských lavic zakončení speciálními obloukovými plexiskly, v místě vrátek musí být osazen ocelový pant vymezující bezpečnou vzdálenost mezi pohybujícími elementy.bezproblémový televizní přenos, zasklení musí vydržet nárazy pukem vystřeleným rychlostí min. 180 km/h, vč kotvení, vč. 1ks plexiskla největšího kusu navíc, pro případnou výměnu, výška 2 400 mm</t>
  </si>
  <si>
    <t>Pružné (elastické) zasklení osazené v mantinelu, zasklení speciálním litým akrylátem s dodatečnou - povrchovou upravou Hard Coating, materiál s vysokou pevností a otěruvzdorností, tl. zasklení 12mm. / Spojení desek po celé výšce pruhlednými profily pro zajištění stability, tuhosti a dobré - viditelnosti . V místě hráčských lavic zakončení speciálními obloukovými plexiskly, v místě vrátek musí být osazen ocelový pant vymezující bezpečnou vzdálenost mezi pohybujícími elementy.bezproblémový televizní přenos, zasklení musí vydržet nárazy pukem vystřeleným rychlostí min. 180 km/h, vč kotvení, vč. 1ks plexiskla největšího kusu navíc, pro případnou výměnu, výška 1 800 mm</t>
  </si>
  <si>
    <t>Plexisklo v.=1800 mm, tl.=15 mm</t>
  </si>
  <si>
    <t>Plexisklo v.=2400 mm, tl.=15 mm</t>
  </si>
  <si>
    <t>Plexisklo v.=1800 mm, tl.=12 mm</t>
  </si>
  <si>
    <t>MANTINELY</t>
  </si>
  <si>
    <t>Hlavní ohrazení</t>
  </si>
  <si>
    <t>Ohrazení střídaček a trestných lavic</t>
  </si>
  <si>
    <t>Ohrazení střídaček pro hráče, ohrazení trest. lavic a časoměřičů - Pružný (elastický) mantinel - dle IIHF, ČSLH, SZLH   kompletní  pružný  (elastický)  mantinel  pro  lední  hokej  v / parametrech  daných  aktuálními  Pravidly  ledního  hokeje  (IIHF,  ČSLH, SZLH). Mantinel je - kdykoliv částečně nebo i kompletně demontovatelný.    Technické parametry:    ocelová konstrukce mantinelu: žárový zinek, fixace  mantinelu  na  kotevní  elementy  osazené  (v  počtu  ca  180  ks),  před  pokládkou  trubek  v chlazené  desce,  výška  kotevních  elementů  je  uzpůsobena, mantinel musí umožňovat jednoduchou, bezsloupkovou, fixaci ochran. plexiskel, spojovací materiál musí být galvanicky zinkován, po obvodu mantinelu je přichycena modrá lišta, která vyznačuje končící mantinel  a začínající ochranná plexiskla. Lišta musí být umístěna ve výšce 1070 mm, měřeno  od betonové desky (pod povrchem ledu),  pokrytí  ocelové  konstrukce  mantinelu: polycarbonát PC HS2UV,  stabilizovaný  UV,  v bílé barvě, minimální síly 10 mm, oboustranně UV stabilizovaný, žlutá odrazová deska – HDPE minimální síly 10 mm, stabilizovaný UV,umístění  po celém obvodu modrá lišta – HDPE minimální síly 10 mm, stabilizovaný UV, umístění po celém  obvodu výška mantinelu (vč. případného děleného obrubníku) od betonu plochy: 1070 mm, konstrukce  mantinelu  musí  splňovat  všechny  aktuální  pravidla  IIHF,  ČSLH,  SZLH  a  umožňovat  organizaci  mezinárodních  hokejových  zápasů  na  všech  úrovních, vč kompletního zadního krytí.</t>
  </si>
  <si>
    <t>DVEŘE MANTINELŮ</t>
  </si>
  <si>
    <t>MT1L</t>
  </si>
  <si>
    <t>MT1P</t>
  </si>
  <si>
    <t>MT3L</t>
  </si>
  <si>
    <t>MT3P</t>
  </si>
  <si>
    <t>MT2L</t>
  </si>
  <si>
    <t>MT2P</t>
  </si>
  <si>
    <t xml:space="preserve">Dveře v mantinelu pro vstup hokejstů na ledovou plochu - otevírání levé, vč kotevního materiálu a - pantů, Ohrazení hrací plochyŠířka dveří (mm): 1 000, Výška mantinelu (mm): 1 100, Výška usazení od / h.h. ledu (mm): -30; </t>
  </si>
  <si>
    <t>Dveře v mantinelu pro vstup hokejstů na ledovou plochu - otevírání pravé, vč kotevního materiálu a - pantů, Ohrazení hrací plochy, Šířka dveří (mm): 1 000, Výška mantinelu (mm): 1 100, Výška usazení od / h.h. ledu (mm): -30;</t>
  </si>
  <si>
    <t>Brána pro rolbu, nebo zásobování levý kus, vč kotevního materiálu a pantů, Ohrazení hrací plochy, - Šířka dveří (mm): 1 781, Výška mantinelu (mm): 1 100, Výška usazení od h.h. ledu (mm): -30;</t>
  </si>
  <si>
    <t>Brána pro rolbu, nebo zásobování pravý kus, vč kotevního materiálu a pantů, Ohrazení hrací plochy, - Šířka dveří (mm): 1 781, Výška mantinelu (mm): 1 100, Výška usazení od h.h. ledu (mm): -30;</t>
  </si>
  <si>
    <t>Dveře v mantinelu pro vstup hráčských prostor - otevírání levé, vč kotevního materiálu a pantů, - Ohrazení střídaček pro hráče Ohrazení trest. lavic a časoměřičů, Šířka dveří (mm): 1 000, Výška / mantinelu (mm): 1 070, Výška usazení od h.h. ledu (mm): 0;</t>
  </si>
  <si>
    <t>Dveře v mantinelu pro vstup hráčských prostor - otevírání pravé, vč kotevního materiálu a pantů, - Ohrazení střídaček pro hráče Ohrazení trest. lavic a časoměřičů, Šířka dveří (mm): 1 000, Výška / mantinelu (mm): 1 070, Výška usazení od h.h. ledu (mm): 0;</t>
  </si>
  <si>
    <t>ZVÝŠENÉ PODLAHY</t>
  </si>
  <si>
    <t>PZ1</t>
  </si>
  <si>
    <t>PZ2</t>
  </si>
  <si>
    <t>PZ3</t>
  </si>
  <si>
    <t>PZ4</t>
  </si>
  <si>
    <t>PZ5</t>
  </si>
  <si>
    <t>PZ6</t>
  </si>
  <si>
    <t>PZ7</t>
  </si>
  <si>
    <t>Zvýšená podlaha do hráčských prostor, kompletně demontovatelné, vč. nosných ocelových konstrukcí, - volně loženy, bez nutnosti fixace, konstrukční prvky z oceli žárově zinkované, spojovací materiál / musí být galvanicky zinkován, pochozí část - speciální, nenasákavý plast neutrální barvy, minimální - síla plastu 16mm, pochozí části podlah nesmí být dodány z překližky ani jiného dřeva, výška podlahy - 190mm, vč. kotevních prvků, vč konstrukce</t>
  </si>
  <si>
    <t>Zvýšená podlaha do hráčských prostor, kompletně demontovatené, vč. nosných ocelových konstrukcí, - volně loženy, bez nutnosti fixace, konstrukční prvky z oceli žárově zinkované, spojovací materiál / musí být galvanicky zinkován, pochozí část - speciální, nenasákavý plast neutrální barvy, minimální - síla plastu 16mm, pochozí části podlah nesmí být dodány z překližky ani jiného dřeva, výška podlahy - 190mm, vč. kotevních prvků, vč konstrukce</t>
  </si>
  <si>
    <t>Zvýšená podlaha do hráčských prostor, kompletně demontovatelné, vč. nosných ocelových konstrukcí, - volně loženy, bez nutnosti fixace, konstrukční prvky z oceli žárově zinkované, spojovací materiál / musí být galvanicky zinkován, pochozí část - speciální, nenasákavý plast neutrální barvy, minimální - síla plastu 16mm, pochozí části podlah nesmí být dodány z překližky ani jiného dřeva, výška podlahy- 190mm, vč. kotevních prvků, vč konstrukce</t>
  </si>
  <si>
    <t>Zvýšená podlaha do hráčských prostor, kompletně demontovatelné, vč. nosných ocelových konstrukcí, - volně loženy, bez nutnosti fixace, konstrukční prvky z oceli žárově zinkované, spojovací materiál / musí být galvanicky zinkován, pochozí část - speciální, nenasákavý plast neutrální barvy, minimální - síla plastu 16mm, pochozí části podlah nesmí být dodány z překližky ani jiného dřeva, výška podlahy- 190mm, vč. kotevních prvků, vč konstrukce, vč zvýšeného stupně výšky 400mm</t>
  </si>
  <si>
    <t>Zvýšená podlaha do hráčských prostor, kompletně demontovatené, vč. nosných ocelových konstrukcí, - volně loženy, bez nutnosti fixace, konstrukční prvky z oceli žárově zinkované, spojovací materiál / musí být galvanicky zinkován, pochozí část - speciální, nenasákavý plast neutrální barvy, minimální - síla plastu 16mm, pochozí části podlah nesmí být dodány z překližky ani jiného dřeva, výška podlahy- 190mm, vč. kotevních prvků, vč konstrukce</t>
  </si>
  <si>
    <t>Zvýšená podlaha do hráčských prostor, kompletně demontovatelné, vč. nosných ocelových konstrukcí, - volně loženy, bez nutnosti fixace pouze krajní desky fixovány, konstrukční prvky z oceli žárově / zinkované, spojovací materiál musí být galvanicky zinkován, pochozí část - speciální, nenasákavý - plast neutrální barvy, minimální síla plastu 16mm, pochozí části podlah nesmí být dodány z překližky ani jiného dřeva, výška podlahy - 190mm, fixace po stranách,vč. kotevních prvků, vč konstrukce</t>
  </si>
  <si>
    <t>M2</t>
  </si>
  <si>
    <t>LAVICE A OSTATNÍ VYBAVENÍ</t>
  </si>
  <si>
    <t>Lavice pro hráče, osazených v hráčských boxech jsou z ocelové konstrukce - standardní modul 3 m, - lavice jsou kdykoliv částečně nebo i kompletně demontovatelné, konstrukce lavic je žárově zinkována, / výška sedací části – měřeno od zvýšené podlahy: 51 cm, potahové materiály sedací a opěrná část - lavice, pokrytí ocelové konstrukce lavice: polyethylen HDPE, stabilizovaný UV, modrá barva, tloušťka 10 mm, fixace lavic - volné položení lavic v místech požadovaných provozovatelem, Délka xŠířkaxVýška: 1 800x700x500 mm</t>
  </si>
  <si>
    <t>Lavice pro hráče, osazených v hráčských boxech jsou z ocelové konstrukce - standardní modul 3 m, - lavice jsou kdykoliv částečně nebo i kompletně demontovatelné, konstrukce lavic je žárově zinkována, / výška sedací části – měřeno od zvýšené podlahy: 51 cm, potahové materiály sedací a opěrná část - lavice, pokrytí ocelové konstrukce lavice: polyethylen HDPE, stabilizovaný UV, modrá barva, tloušťka 10 mm, fixace lavic - volné položení lavic v místech požadovaných provozovatelem, Délka xŠířkaxVýška: 3000x700x500 mm</t>
  </si>
  <si>
    <t>Lavice pro hráče, osazených v hráčských boxech jsou z ocelové konstrukce - standardní modul 3 m, - lavice jsou kdykoliv částečně nebo i kompletně demontovatelné, konstrukce lavic je žárově zinkována, / výška sedací části – měřeno od zvýšené podlahy: 51 cm, potahové materiály sedací a opěrná část - lavice, pokrytí ocelové konstrukce lavice: polyethylen HDPE, stabilizovaný UV, modrá barva, tloušťka 10 mm, fixace lavic - volné položení lavic v místech požadovaných provozovatelem, Délka xŠířkaxVýška: 2700x700x500 mm</t>
  </si>
  <si>
    <t>Lavice pro hráče D=1800</t>
  </si>
  <si>
    <t>Lavice pro hráče D=3000</t>
  </si>
  <si>
    <t>Lavice pro hráče D=2700</t>
  </si>
  <si>
    <t>Kabina brankového rozhodčí, samostatné uzamykatelné, pojízdné, kabiny zamezující nežádoucím vlivům - diváků na brankové rozhodčí. Konstrukce kabiny je z ocelových profilů potažených plastovými deskami / PEHS SUV bílé  barvy , horní část kabiny je zasklena , proti  rozbití  odolným , Acryllátem. Kabiny - jsou dodávány jako komplet vč. kliky, zámku FAB, odkládacího  stolečku a pevné ,  plastové, sedačky. Vybavení brankovými světly vč. jejich elektoinstalace. Kabiny jsou vybaveny , pro snazší manipulaci , bržděnými , pojezdovými , koly a sklopnými úchyty . Povrchová úprava :  ocelová konstrukce - vypalovací , prášková, černá., vc. kotevních prvků, uzamykání, možnosti přesunu, Délka xŠířkaxVýška: 1 000x1 000x2 300 mm</t>
  </si>
  <si>
    <t>Kabina brankového rozhodčího</t>
  </si>
  <si>
    <t>Signálová distribuce vč. backup</t>
  </si>
  <si>
    <t>Přední masky LED panelů</t>
  </si>
  <si>
    <t xml:space="preserve">Podkladová vrstva - maska - LED panelů v bílé barvě. </t>
  </si>
  <si>
    <t xml:space="preserve">LED panely P P4.4 </t>
  </si>
  <si>
    <t>LED mantinel disponuje ovládáním automaticky v závislosti na časomíře a souběžně generujícího dynamického obsahu jako je např. synchronizace s ostatními obrazovkami, zobrazování časomíry atd. Grafické rozhraní: 12G-SDI (součást ovládání grafických ploch v hale, součást video režie). Zpětná vazba do režie. Včetně SW licence.</t>
  </si>
  <si>
    <t>LED PANELY</t>
  </si>
  <si>
    <t>CELKEM ZRN</t>
  </si>
  <si>
    <t>CELKEM BEZ DPH</t>
  </si>
  <si>
    <t xml:space="preserve"> LED moduly vyvinuté pro LED mantinel s roztečí diod 4,44 mm s vysokým rozlišením. Nárazuvzdorné, odolné proti vlhkosti, demontovatelné. LED mantinely jsou na sebe navazující bez přerušení a vytváří tak jednotný, dlouhý obraz včetně LED aktivní plochy ve dveřích. Indoor/waterproof. Velikost 320x640mm (šxv). Rozměr hřiště 26x60 m, poloměr v rozích R=7,0 m. Osazení tzv.: Fullring = 360°. Demontovatelné uchycení každého panelu samostatně, demontáž bez nutnosti rozpuštění ledu. LED panely  SMD 3in1 s roztečí diod P4,44 mm, plně barevné (RGB), min. jas 2 200 cd/m2 (2 200 NIT), výška LED panelu min. 640mm,  obnovovací frekvence min. 3840 Hz. Možnost vyjmutí LED panelů z konstrukce mantinelu v prostoru hráčských lavic pro umožnění výhledu hráčů na ledovou plochu při para hokeji.</t>
  </si>
  <si>
    <t>Hlavní ohrazení ledové plochy - Pružný (elastický) mantinel 60 x 26 / R 7,0 m, - dle IIHF, ČSLH, SZLH   kompletní  pružný  (elastický)  mantinel  pro  lední  hokej  v / parametrech  daných  aktuálními  Pravidly  ledního  hokeje  (IIHF,  ČSLH, SZLH). Mantinel je - kdykoliv částečně nebo i kompletně demontovatelný.    Technické parametry:    ocelová konstrukce mantinelu: žárový zinek, fixace  mantinelu  na  kotevní  elementy  osazené  (v  počtu  ca  180  ks),  před  pokládkou  trubek  v chlazené  desce,  výška  kotevních  elementů  je  uzpůsobena, mantinel musí umožňovat jednoduchou, bezsloupkovou, fixaci ochran. plexiskel, spojovací materiál musí být galvanicky zinkován, po obvodu mantinelu je přichycena modrá lišta, která vyznačuje končící mantinel  a začínající ochranná plexiskla. Lišta musí být umístěna ve výšce 1070 mm, měřeno  od betonové desky (pod povrchem ledu),  pokrytí  ocelové  konstrukce  mantinelu: průhledný polycarbonát – PCHS2UV, minimální síly 10 mm, oboustranně UV stabilizovaný, žlutá odrazová deska – HDPE minimální síly 10 mm, stabilizovaný UV,umístění  po celém obvodu modrá lišta – HDPE minimální síly 10 mm, stabilizovaný UV, umístění po celém  obvodu výška mantinelu (vč. případného děleného obrubníku) od betonu plochy: 1070 mm, konstrukce  mantinelu  musí  splňovat  všechny  aktuální  pravidla  IIHF,  ČSLH,  SZLH  a  umožňovat  organizaci  mezinárodních  hokejových  zápasů  na  všech  úrovních, vč kompletního zadního krytí.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</si>
</sst>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164" formatCode="#,##0.00\ &quot;Kč&quot;"/>
    <numFmt numFmtId="165" formatCode="_-* #,##0\ &quot;Kč&quot;_-;\-* #,##0\ &quot;Kč&quot;_-;_-* &quot;-&quot;??\ &quot;Kč&quot;_-;_-@_-"/>
    <numFmt numFmtId="166" formatCode="0.000"/>
  </numFmts>
  <fonts count="16">
    <font>
      <sz val="11"/>
      <color theme="1"/>
      <name val="Calibri"/>
      <family val="2"/>
      <charset val="238"/>
      <scheme val="minor"/>
    </font>
    <font>
      <b/>
      <sz val="11"/>
      <color theme="0"/>
      <name val="Calibri"/>
      <family val="2"/>
      <charset val="238"/>
      <scheme val="minor"/>
    </font>
    <font>
      <sz val="11"/>
      <color theme="1"/>
      <name val="Calibri"/>
      <family val="2"/>
      <charset val="238"/>
      <scheme val="minor"/>
    </font>
    <font>
      <sz val="11"/>
      <name val="Calibri"/>
      <family val="2"/>
      <charset val="238"/>
      <scheme val="minor"/>
    </font>
    <font>
      <b/>
      <sz val="11"/>
      <name val="Calibri"/>
      <family val="2"/>
      <charset val="238"/>
      <scheme val="minor"/>
    </font>
    <font>
      <sz val="8"/>
      <name val="Calibri"/>
      <family val="2"/>
      <charset val="238"/>
      <scheme val="minor"/>
    </font>
    <font>
      <sz val="11"/>
      <color theme="0"/>
      <name val="Calibri"/>
      <family val="2"/>
      <charset val="238"/>
      <scheme val="minor"/>
    </font>
    <font>
      <sz val="9"/>
      <color rgb="FF0000FF"/>
      <name val="Calibri"/>
      <family val="2"/>
      <charset val="238"/>
      <scheme val="minor"/>
    </font>
    <font>
      <sz val="9"/>
      <color rgb="FF0000FF"/>
      <name val="Montserrat Regular"/>
    </font>
    <font>
      <b/>
      <sz val="9"/>
      <color theme="0"/>
      <name val="Calibri"/>
      <family val="2"/>
      <charset val="238"/>
      <scheme val="minor"/>
    </font>
    <font>
      <sz val="9"/>
      <color theme="1" tint="0.14999847407452621"/>
      <name val="Calibri"/>
      <family val="2"/>
      <charset val="238"/>
    </font>
    <font>
      <b/>
      <sz val="9"/>
      <color theme="1" tint="0.14999847407452621"/>
      <name val="Calibri"/>
      <family val="2"/>
      <charset val="238"/>
    </font>
    <font>
      <b/>
      <sz val="9"/>
      <color theme="1"/>
      <name val="Calibri"/>
      <family val="2"/>
      <charset val="238"/>
      <scheme val="minor"/>
    </font>
    <font>
      <sz val="8"/>
      <name val="Arial CE"/>
      <family val="2"/>
    </font>
    <font>
      <sz val="9"/>
      <color theme="1"/>
      <name val="Calibri"/>
      <family val="2"/>
      <charset val="238"/>
      <scheme val="minor"/>
    </font>
    <font>
      <sz val="9"/>
      <name val="Calibri"/>
      <family val="2"/>
      <charset val="238"/>
      <scheme val="minor"/>
    </font>
  </fonts>
  <fills count="7">
    <fill>
      <patternFill patternType="none"/>
    </fill>
    <fill>
      <patternFill patternType="gray125"/>
    </fill>
    <fill>
      <patternFill patternType="solid">
        <fgColor theme="1" tint="0.34998626667073579"/>
        <bgColor indexed="64"/>
      </patternFill>
    </fill>
    <fill>
      <patternFill patternType="solid">
        <fgColor theme="8" tint="0.79998168889431442"/>
        <bgColor indexed="64"/>
      </patternFill>
    </fill>
    <fill>
      <patternFill patternType="solid">
        <fgColor rgb="FF990033"/>
        <bgColor indexed="64"/>
      </patternFill>
    </fill>
    <fill>
      <patternFill patternType="solid">
        <fgColor theme="1" tint="0.499984740745262"/>
        <bgColor indexed="64"/>
      </patternFill>
    </fill>
    <fill>
      <patternFill patternType="solid">
        <fgColor theme="4" tint="0.79998168889431442"/>
        <bgColor indexed="64"/>
      </patternFill>
    </fill>
  </fills>
  <borders count="12">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3" fillId="0" borderId="0"/>
    <xf numFmtId="44" fontId="2" fillId="0" borderId="0" applyFont="0" applyFill="0" applyBorder="0" applyAlignment="0" applyProtection="0"/>
    <xf numFmtId="44" fontId="2" fillId="0" borderId="0" applyFont="0" applyFill="0" applyBorder="0" applyAlignment="0" applyProtection="0"/>
  </cellStyleXfs>
  <cellXfs count="133">
    <xf numFmtId="0" fontId="0" fillId="0" borderId="0" xfId="0"/>
    <xf numFmtId="0" fontId="0" fillId="0" borderId="0" xfId="0" applyAlignment="1">
      <alignment vertical="top"/>
    </xf>
    <xf numFmtId="0" fontId="0" fillId="3" borderId="0" xfId="0" applyFill="1" applyAlignment="1">
      <alignment vertical="top"/>
    </xf>
    <xf numFmtId="0" fontId="1" fillId="4" borderId="0" xfId="0" applyFont="1" applyFill="1" applyAlignment="1">
      <alignment horizontal="center" vertical="top"/>
    </xf>
    <xf numFmtId="0" fontId="0" fillId="0" borderId="0" xfId="0" applyAlignment="1">
      <alignment vertical="top" wrapText="1"/>
    </xf>
    <xf numFmtId="0" fontId="1" fillId="4" borderId="0" xfId="0" applyFont="1" applyFill="1" applyAlignment="1">
      <alignment horizontal="center" vertical="top" wrapText="1"/>
    </xf>
    <xf numFmtId="0" fontId="3" fillId="5" borderId="0" xfId="0" applyFont="1" applyFill="1" applyAlignment="1">
      <alignment vertical="top"/>
    </xf>
    <xf numFmtId="0" fontId="4" fillId="5" borderId="0" xfId="0" applyFont="1" applyFill="1" applyAlignment="1">
      <alignment vertical="top"/>
    </xf>
    <xf numFmtId="0" fontId="0" fillId="5" borderId="0" xfId="0" applyFill="1" applyAlignment="1">
      <alignment vertical="top"/>
    </xf>
    <xf numFmtId="0" fontId="7" fillId="5" borderId="0" xfId="0" applyFont="1" applyFill="1" applyAlignment="1">
      <alignment vertical="top" wrapText="1"/>
    </xf>
    <xf numFmtId="0" fontId="7" fillId="0" borderId="0" xfId="0" applyFont="1" applyAlignment="1">
      <alignment vertical="top" wrapText="1"/>
    </xf>
    <xf numFmtId="0" fontId="3" fillId="0" borderId="0" xfId="0" applyFont="1" applyAlignment="1">
      <alignment vertical="top"/>
    </xf>
    <xf numFmtId="44" fontId="0" fillId="0" borderId="0" xfId="0" applyNumberFormat="1" applyAlignment="1">
      <alignment vertical="top"/>
    </xf>
    <xf numFmtId="165" fontId="0" fillId="0" borderId="0" xfId="0" applyNumberFormat="1" applyAlignment="1">
      <alignment vertical="top"/>
    </xf>
    <xf numFmtId="0" fontId="8" fillId="0" borderId="0" xfId="0" applyFont="1" applyAlignment="1">
      <alignment vertical="top" wrapText="1"/>
    </xf>
    <xf numFmtId="0" fontId="0" fillId="0" borderId="0" xfId="0" applyAlignment="1">
      <alignment horizontal="right" vertical="top"/>
    </xf>
    <xf numFmtId="165" fontId="0" fillId="3" borderId="0" xfId="0" applyNumberFormat="1" applyFill="1" applyAlignment="1">
      <alignment horizontal="right" vertical="top"/>
    </xf>
    <xf numFmtId="165" fontId="0" fillId="0" borderId="0" xfId="0" applyNumberFormat="1" applyAlignment="1">
      <alignment horizontal="right" vertical="top"/>
    </xf>
    <xf numFmtId="165" fontId="6" fillId="5" borderId="0" xfId="0" applyNumberFormat="1" applyFont="1" applyFill="1" applyAlignment="1">
      <alignment horizontal="right" vertical="top"/>
    </xf>
    <xf numFmtId="165" fontId="3" fillId="0" borderId="0" xfId="0" applyNumberFormat="1" applyFont="1" applyAlignment="1">
      <alignment horizontal="right" vertical="top"/>
    </xf>
    <xf numFmtId="165" fontId="3" fillId="0" borderId="0" xfId="0" applyNumberFormat="1" applyFont="1" applyAlignment="1">
      <alignment vertical="top"/>
    </xf>
    <xf numFmtId="0" fontId="1" fillId="4" borderId="0" xfId="0" applyFont="1" applyFill="1" applyAlignment="1">
      <alignment vertical="center"/>
    </xf>
    <xf numFmtId="0" fontId="9" fillId="4" borderId="0" xfId="0" applyFont="1" applyFill="1" applyAlignment="1">
      <alignment vertical="center" wrapText="1"/>
    </xf>
    <xf numFmtId="165" fontId="0" fillId="0" borderId="0" xfId="0" applyNumberFormat="1" applyAlignment="1">
      <alignment vertical="center"/>
    </xf>
    <xf numFmtId="0" fontId="0" fillId="0" borderId="0" xfId="0" applyAlignment="1">
      <alignment vertical="center"/>
    </xf>
    <xf numFmtId="165" fontId="1" fillId="4" borderId="0" xfId="0" applyNumberFormat="1" applyFont="1" applyFill="1" applyAlignment="1">
      <alignment horizontal="right" vertical="center"/>
    </xf>
    <xf numFmtId="0" fontId="10" fillId="0" borderId="0" xfId="0" applyFont="1"/>
    <xf numFmtId="0" fontId="11" fillId="0" borderId="0" xfId="0" applyFont="1" applyAlignment="1">
      <alignment horizontal="right"/>
    </xf>
    <xf numFmtId="0" fontId="10" fillId="0" borderId="0" xfId="0" applyFont="1" applyAlignment="1">
      <alignment horizontal="right"/>
    </xf>
    <xf numFmtId="0" fontId="10" fillId="0" borderId="1" xfId="0" applyFont="1" applyBorder="1"/>
    <xf numFmtId="0" fontId="10" fillId="0" borderId="1" xfId="0" applyFont="1" applyBorder="1" applyAlignment="1">
      <alignment horizontal="right"/>
    </xf>
    <xf numFmtId="0" fontId="11" fillId="0" borderId="0" xfId="0" applyFont="1"/>
    <xf numFmtId="0" fontId="0" fillId="0" borderId="1" xfId="0" applyBorder="1" applyAlignment="1">
      <alignment vertical="top"/>
    </xf>
    <xf numFmtId="0" fontId="0" fillId="0" borderId="3" xfId="0" applyBorder="1" applyAlignment="1">
      <alignment vertical="top"/>
    </xf>
    <xf numFmtId="0" fontId="10" fillId="0" borderId="3" xfId="0" applyFont="1" applyBorder="1"/>
    <xf numFmtId="0" fontId="11" fillId="0" borderId="3" xfId="0" applyFont="1" applyBorder="1" applyAlignment="1">
      <alignment horizontal="right"/>
    </xf>
    <xf numFmtId="0" fontId="11" fillId="0" borderId="4" xfId="0" applyFont="1" applyBorder="1" applyAlignment="1">
      <alignment horizontal="right"/>
    </xf>
    <xf numFmtId="0" fontId="0" fillId="0" borderId="5" xfId="0" applyBorder="1" applyAlignment="1">
      <alignment vertical="top"/>
    </xf>
    <xf numFmtId="0" fontId="10" fillId="0" borderId="6" xfId="0" applyFont="1" applyBorder="1" applyAlignment="1">
      <alignment horizontal="right"/>
    </xf>
    <xf numFmtId="0" fontId="0" fillId="0" borderId="7" xfId="0" applyBorder="1" applyAlignment="1">
      <alignment vertical="top"/>
    </xf>
    <xf numFmtId="0" fontId="10" fillId="0" borderId="8" xfId="0" applyFont="1" applyBorder="1" applyAlignment="1">
      <alignment horizontal="right"/>
    </xf>
    <xf numFmtId="0" fontId="11" fillId="0" borderId="2" xfId="0" applyFont="1" applyBorder="1"/>
    <xf numFmtId="0" fontId="11" fillId="0" borderId="3" xfId="0" applyFont="1" applyBorder="1"/>
    <xf numFmtId="0" fontId="11" fillId="0" borderId="5" xfId="0" applyFont="1" applyBorder="1"/>
    <xf numFmtId="0" fontId="11" fillId="0" borderId="7" xfId="0" applyFont="1" applyBorder="1"/>
    <xf numFmtId="0" fontId="11" fillId="0" borderId="1" xfId="0" applyFont="1" applyBorder="1"/>
    <xf numFmtId="0" fontId="11" fillId="0" borderId="9" xfId="0" applyFont="1" applyBorder="1"/>
    <xf numFmtId="0" fontId="11" fillId="0" borderId="10" xfId="0" applyFont="1" applyBorder="1"/>
    <xf numFmtId="0" fontId="11" fillId="0" borderId="11" xfId="0" applyFont="1" applyBorder="1" applyAlignment="1">
      <alignment horizontal="right"/>
    </xf>
    <xf numFmtId="0" fontId="12" fillId="0" borderId="2" xfId="0" applyFont="1" applyBorder="1" applyAlignment="1">
      <alignment vertical="top"/>
    </xf>
    <xf numFmtId="0" fontId="0" fillId="0" borderId="1" xfId="0" applyBorder="1"/>
    <xf numFmtId="0" fontId="11" fillId="0" borderId="10" xfId="0" applyFont="1" applyBorder="1" applyAlignment="1">
      <alignment horizontal="right"/>
    </xf>
    <xf numFmtId="0" fontId="11" fillId="0" borderId="0" xfId="0" applyFont="1" applyAlignment="1">
      <alignment horizontal="center"/>
    </xf>
    <xf numFmtId="0" fontId="11" fillId="0" borderId="3" xfId="0" applyFont="1" applyBorder="1" applyAlignment="1">
      <alignment horizontal="center"/>
    </xf>
    <xf numFmtId="0" fontId="11" fillId="0" borderId="1" xfId="0" applyFont="1" applyBorder="1" applyAlignment="1">
      <alignment horizontal="center"/>
    </xf>
    <xf numFmtId="0" fontId="14" fillId="0" borderId="0" xfId="0" applyFont="1" applyAlignment="1">
      <alignment vertical="top" wrapText="1"/>
    </xf>
    <xf numFmtId="0" fontId="14" fillId="0" borderId="0" xfId="0" applyFont="1" applyAlignment="1">
      <alignment vertical="top"/>
    </xf>
    <xf numFmtId="1" fontId="0" fillId="0" borderId="0" xfId="0" applyNumberFormat="1" applyAlignment="1">
      <alignment vertical="top"/>
    </xf>
    <xf numFmtId="1" fontId="0" fillId="0" borderId="0" xfId="0" applyNumberFormat="1" applyAlignment="1">
      <alignment vertical="center"/>
    </xf>
    <xf numFmtId="0" fontId="12" fillId="0" borderId="2" xfId="0" applyFont="1" applyBorder="1"/>
    <xf numFmtId="0" fontId="0" fillId="0" borderId="3" xfId="0" applyBorder="1"/>
    <xf numFmtId="0" fontId="0" fillId="0" borderId="5" xfId="0" applyBorder="1"/>
    <xf numFmtId="0" fontId="0" fillId="0" borderId="7" xfId="0" applyBorder="1"/>
    <xf numFmtId="0" fontId="1" fillId="4" borderId="0" xfId="0" applyFont="1" applyFill="1" applyAlignment="1">
      <alignment horizontal="center"/>
    </xf>
    <xf numFmtId="0" fontId="1" fillId="4" borderId="0" xfId="0" applyFont="1" applyFill="1" applyAlignment="1">
      <alignment horizontal="center" wrapText="1"/>
    </xf>
    <xf numFmtId="0" fontId="3" fillId="5" borderId="0" xfId="0" applyFont="1" applyFill="1"/>
    <xf numFmtId="0" fontId="4" fillId="5" borderId="0" xfId="0" applyFont="1" applyFill="1"/>
    <xf numFmtId="0" fontId="7" fillId="5" borderId="0" xfId="0" applyFont="1" applyFill="1" applyAlignment="1">
      <alignment wrapText="1"/>
    </xf>
    <xf numFmtId="0" fontId="0" fillId="5" borderId="0" xfId="0" applyFill="1"/>
    <xf numFmtId="165" fontId="6" fillId="5" borderId="0" xfId="0" applyNumberFormat="1" applyFont="1" applyFill="1" applyAlignment="1">
      <alignment horizontal="right"/>
    </xf>
    <xf numFmtId="0" fontId="0" fillId="3" borderId="0" xfId="0" applyFill="1"/>
    <xf numFmtId="0" fontId="7" fillId="3" borderId="0" xfId="0" applyFont="1" applyFill="1" applyAlignment="1">
      <alignment wrapText="1"/>
    </xf>
    <xf numFmtId="165" fontId="0" fillId="3" borderId="0" xfId="0" applyNumberFormat="1" applyFill="1" applyAlignment="1">
      <alignment horizontal="right"/>
    </xf>
    <xf numFmtId="0" fontId="7" fillId="0" borderId="0" xfId="0" applyFont="1" applyAlignment="1">
      <alignment wrapText="1"/>
    </xf>
    <xf numFmtId="165" fontId="0" fillId="0" borderId="0" xfId="0" applyNumberFormat="1"/>
    <xf numFmtId="165" fontId="0" fillId="0" borderId="0" xfId="0" applyNumberFormat="1" applyAlignment="1">
      <alignment horizontal="right"/>
    </xf>
    <xf numFmtId="0" fontId="0" fillId="0" borderId="0" xfId="0" applyAlignment="1">
      <alignment wrapText="1"/>
    </xf>
    <xf numFmtId="165" fontId="0" fillId="3" borderId="0" xfId="0" applyNumberFormat="1" applyFill="1"/>
    <xf numFmtId="0" fontId="3" fillId="0" borderId="0" xfId="0" applyFont="1"/>
    <xf numFmtId="165" fontId="3" fillId="0" borderId="0" xfId="0" applyNumberFormat="1" applyFont="1"/>
    <xf numFmtId="165" fontId="3" fillId="0" borderId="0" xfId="0" applyNumberFormat="1" applyFont="1" applyAlignment="1">
      <alignment horizontal="right"/>
    </xf>
    <xf numFmtId="0" fontId="0" fillId="2" borderId="0" xfId="0" applyFill="1"/>
    <xf numFmtId="0" fontId="7" fillId="2" borderId="0" xfId="0" applyFont="1" applyFill="1" applyAlignment="1">
      <alignment wrapText="1"/>
    </xf>
    <xf numFmtId="165" fontId="0" fillId="2" borderId="0" xfId="0" applyNumberFormat="1" applyFill="1"/>
    <xf numFmtId="164" fontId="6" fillId="2" borderId="0" xfId="0" applyNumberFormat="1" applyFont="1" applyFill="1" applyAlignment="1">
      <alignment horizontal="right"/>
    </xf>
    <xf numFmtId="0" fontId="1" fillId="0" borderId="0" xfId="0" applyFont="1"/>
    <xf numFmtId="165" fontId="6" fillId="0" borderId="0" xfId="0" applyNumberFormat="1" applyFont="1" applyAlignment="1">
      <alignment horizontal="right"/>
    </xf>
    <xf numFmtId="0" fontId="0" fillId="0" borderId="0" xfId="0" applyAlignment="1">
      <alignment horizontal="right"/>
    </xf>
    <xf numFmtId="0" fontId="1" fillId="4" borderId="0" xfId="0" applyFont="1" applyFill="1"/>
    <xf numFmtId="0" fontId="9" fillId="4" borderId="0" xfId="0" applyFont="1" applyFill="1" applyAlignment="1">
      <alignment wrapText="1"/>
    </xf>
    <xf numFmtId="165" fontId="1" fillId="4" borderId="0" xfId="0" applyNumberFormat="1" applyFont="1" applyFill="1" applyAlignment="1">
      <alignment horizontal="right"/>
    </xf>
    <xf numFmtId="0" fontId="4" fillId="2" borderId="0" xfId="0" applyFont="1" applyFill="1"/>
    <xf numFmtId="166" fontId="3" fillId="0" borderId="0" xfId="0" applyNumberFormat="1" applyFont="1" applyAlignment="1">
      <alignment vertical="top"/>
    </xf>
    <xf numFmtId="166" fontId="0" fillId="0" borderId="0" xfId="0" applyNumberFormat="1" applyAlignment="1">
      <alignment vertical="top"/>
    </xf>
    <xf numFmtId="0" fontId="15" fillId="0" borderId="0" xfId="0" applyFont="1" applyAlignment="1">
      <alignment wrapText="1"/>
    </xf>
    <xf numFmtId="0" fontId="3" fillId="3" borderId="0" xfId="0" applyFont="1" applyFill="1"/>
    <xf numFmtId="0" fontId="15" fillId="3" borderId="0" xfId="0" applyFont="1" applyFill="1" applyAlignment="1">
      <alignment wrapText="1"/>
    </xf>
    <xf numFmtId="165" fontId="3" fillId="3" borderId="0" xfId="0" applyNumberFormat="1" applyFont="1" applyFill="1"/>
    <xf numFmtId="165" fontId="3" fillId="3" borderId="0" xfId="0" applyNumberFormat="1" applyFont="1" applyFill="1" applyAlignment="1">
      <alignment horizontal="right"/>
    </xf>
    <xf numFmtId="0" fontId="15" fillId="0" borderId="0" xfId="0" applyFont="1" applyAlignment="1">
      <alignment vertical="top" wrapText="1"/>
    </xf>
    <xf numFmtId="0" fontId="3" fillId="0" borderId="0" xfId="0" applyFont="1" applyAlignment="1">
      <alignment horizontal="center" vertical="top"/>
    </xf>
    <xf numFmtId="0" fontId="3" fillId="0" borderId="0" xfId="0" applyFont="1" applyAlignment="1">
      <alignment horizontal="right" vertical="top"/>
    </xf>
    <xf numFmtId="0" fontId="7" fillId="3" borderId="0" xfId="0" applyFont="1" applyFill="1" applyAlignment="1">
      <alignment vertical="top" wrapText="1"/>
    </xf>
    <xf numFmtId="165" fontId="0" fillId="3" borderId="0" xfId="0" applyNumberFormat="1" applyFill="1" applyAlignment="1">
      <alignment vertical="top"/>
    </xf>
    <xf numFmtId="0" fontId="14" fillId="0" borderId="3" xfId="0" applyFont="1" applyBorder="1" applyAlignment="1">
      <alignment vertical="top"/>
    </xf>
    <xf numFmtId="0" fontId="14" fillId="0" borderId="5" xfId="0" applyFont="1" applyBorder="1" applyAlignment="1">
      <alignment vertical="top"/>
    </xf>
    <xf numFmtId="0" fontId="14" fillId="0" borderId="7" xfId="0" applyFont="1" applyBorder="1" applyAlignment="1">
      <alignment vertical="top"/>
    </xf>
    <xf numFmtId="0" fontId="14" fillId="0" borderId="1" xfId="0" applyFont="1" applyBorder="1" applyAlignment="1">
      <alignment vertical="top"/>
    </xf>
    <xf numFmtId="0" fontId="9" fillId="4" borderId="0" xfId="0" applyFont="1" applyFill="1" applyAlignment="1">
      <alignment horizontal="center" vertical="top"/>
    </xf>
    <xf numFmtId="0" fontId="12" fillId="0" borderId="0" xfId="0" applyFont="1" applyAlignment="1">
      <alignment vertical="top"/>
    </xf>
    <xf numFmtId="165" fontId="14" fillId="0" borderId="0" xfId="0" applyNumberFormat="1" applyFont="1" applyAlignment="1">
      <alignment horizontal="right" vertical="top"/>
    </xf>
    <xf numFmtId="165" fontId="12" fillId="0" borderId="0" xfId="0" applyNumberFormat="1" applyFont="1" applyAlignment="1">
      <alignment horizontal="right" vertical="top"/>
    </xf>
    <xf numFmtId="49" fontId="12" fillId="0" borderId="0" xfId="0" applyNumberFormat="1" applyFont="1" applyAlignment="1">
      <alignment vertical="top"/>
    </xf>
    <xf numFmtId="0" fontId="14" fillId="0" borderId="0" xfId="0" applyFont="1" applyAlignment="1">
      <alignment horizontal="right" vertical="top"/>
    </xf>
    <xf numFmtId="0" fontId="9" fillId="2" borderId="0" xfId="0" applyFont="1" applyFill="1" applyAlignment="1">
      <alignment vertical="top"/>
    </xf>
    <xf numFmtId="165" fontId="9" fillId="2" borderId="0" xfId="3" applyNumberFormat="1" applyFont="1" applyFill="1" applyAlignment="1">
      <alignment vertical="top"/>
    </xf>
    <xf numFmtId="0" fontId="14" fillId="6" borderId="0" xfId="0" applyFont="1" applyFill="1" applyAlignment="1">
      <alignment vertical="top"/>
    </xf>
    <xf numFmtId="165" fontId="14" fillId="6" borderId="0" xfId="3" applyNumberFormat="1" applyFont="1" applyFill="1" applyAlignment="1">
      <alignment vertical="top"/>
    </xf>
    <xf numFmtId="0" fontId="9" fillId="4" borderId="0" xfId="0" applyFont="1" applyFill="1" applyAlignment="1">
      <alignment vertical="top"/>
    </xf>
    <xf numFmtId="165" fontId="9" fillId="4" borderId="0" xfId="3" applyNumberFormat="1" applyFont="1" applyFill="1" applyAlignment="1">
      <alignment vertical="top"/>
    </xf>
    <xf numFmtId="165" fontId="14" fillId="0" borderId="0" xfId="3" applyNumberFormat="1" applyFont="1" applyAlignment="1">
      <alignment horizontal="right" vertical="top"/>
    </xf>
    <xf numFmtId="165" fontId="14" fillId="0" borderId="0" xfId="3" applyNumberFormat="1" applyFont="1" applyAlignment="1">
      <alignment vertical="top"/>
    </xf>
    <xf numFmtId="165" fontId="12" fillId="0" borderId="0" xfId="3" applyNumberFormat="1" applyFont="1" applyAlignment="1">
      <alignment horizontal="right" vertical="top"/>
    </xf>
    <xf numFmtId="0" fontId="9" fillId="4" borderId="0" xfId="0" applyFont="1" applyFill="1" applyAlignment="1">
      <alignment vertical="center"/>
    </xf>
    <xf numFmtId="165" fontId="9" fillId="4" borderId="0" xfId="3" applyNumberFormat="1" applyFont="1" applyFill="1" applyAlignment="1">
      <alignment horizontal="right" vertical="center"/>
    </xf>
    <xf numFmtId="165" fontId="9" fillId="4" borderId="0" xfId="3" applyNumberFormat="1" applyFont="1" applyFill="1" applyAlignment="1">
      <alignment vertical="center"/>
    </xf>
    <xf numFmtId="0" fontId="14" fillId="0" borderId="0" xfId="0" applyFont="1" applyAlignment="1">
      <alignment vertical="center"/>
    </xf>
    <xf numFmtId="0" fontId="9" fillId="4" borderId="0" xfId="0" applyFont="1" applyFill="1" applyAlignment="1">
      <alignment horizontal="center" vertical="top"/>
    </xf>
    <xf numFmtId="0" fontId="11" fillId="0" borderId="3" xfId="0" applyFont="1" applyBorder="1" applyAlignment="1">
      <alignment horizontal="center"/>
    </xf>
    <xf numFmtId="0" fontId="11" fillId="0" borderId="0" xfId="0" applyFont="1" applyAlignment="1">
      <alignment horizontal="center"/>
    </xf>
    <xf numFmtId="0" fontId="11" fillId="0" borderId="1" xfId="0" applyFont="1" applyBorder="1" applyAlignment="1">
      <alignment horizontal="center"/>
    </xf>
    <xf numFmtId="0" fontId="1" fillId="4" borderId="0" xfId="0" applyFont="1" applyFill="1" applyAlignment="1">
      <alignment horizontal="center"/>
    </xf>
    <xf numFmtId="0" fontId="1" fillId="4" borderId="0" xfId="0" applyFont="1" applyFill="1" applyAlignment="1">
      <alignment horizontal="center" vertical="top"/>
    </xf>
  </cellXfs>
  <cellStyles count="4">
    <cellStyle name="Měna" xfId="3" builtinId="4"/>
    <cellStyle name="Měna 2" xfId="2" xr:uid="{46E6B86C-044A-42B8-80B9-912FC7CECB75}"/>
    <cellStyle name="Normální" xfId="0" builtinId="0"/>
    <cellStyle name="Normální 2" xfId="1" xr:uid="{F71D4F80-8DFD-4791-BA1A-799F0A856BA3}"/>
  </cellStyles>
  <dxfs count="0"/>
  <tableStyles count="0" defaultTableStyle="TableStyleMedium2" defaultPivotStyle="PivotStyleLight16"/>
  <colors>
    <mruColors>
      <color rgb="FF990033"/>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164161</xdr:colOff>
      <xdr:row>0</xdr:row>
      <xdr:rowOff>38100</xdr:rowOff>
    </xdr:from>
    <xdr:to>
      <xdr:col>4</xdr:col>
      <xdr:colOff>1464945</xdr:colOff>
      <xdr:row>3</xdr:row>
      <xdr:rowOff>1319</xdr:rowOff>
    </xdr:to>
    <xdr:pic>
      <xdr:nvPicPr>
        <xdr:cNvPr id="3" name="Obrázek 2">
          <a:extLst>
            <a:ext uri="{FF2B5EF4-FFF2-40B4-BE49-F238E27FC236}">
              <a16:creationId xmlns:a16="http://schemas.microsoft.com/office/drawing/2014/main" id="{ECFEFB65-88EB-401A-B34C-F5D9B5A71CA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69486" y="38100"/>
          <a:ext cx="1300784" cy="42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434506</xdr:colOff>
      <xdr:row>4</xdr:row>
      <xdr:rowOff>24847</xdr:rowOff>
    </xdr:from>
    <xdr:to>
      <xdr:col>4</xdr:col>
      <xdr:colOff>1190625</xdr:colOff>
      <xdr:row>6</xdr:row>
      <xdr:rowOff>138051</xdr:rowOff>
    </xdr:to>
    <xdr:pic>
      <xdr:nvPicPr>
        <xdr:cNvPr id="4" name="Obrázek 3" descr="Sponzorský vzkaz - logo - logotyp: Jihlava">
          <a:extLst>
            <a:ext uri="{FF2B5EF4-FFF2-40B4-BE49-F238E27FC236}">
              <a16:creationId xmlns:a16="http://schemas.microsoft.com/office/drawing/2014/main" id="{0DE95F67-6827-465C-97E5-EC6CA9A69A5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39831" y="634447"/>
          <a:ext cx="756119" cy="418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429950</xdr:colOff>
      <xdr:row>0</xdr:row>
      <xdr:rowOff>40005</xdr:rowOff>
    </xdr:from>
    <xdr:to>
      <xdr:col>10</xdr:col>
      <xdr:colOff>682077</xdr:colOff>
      <xdr:row>2</xdr:row>
      <xdr:rowOff>137159</xdr:rowOff>
    </xdr:to>
    <xdr:pic>
      <xdr:nvPicPr>
        <xdr:cNvPr id="12" name="Obrázek 11">
          <a:extLst>
            <a:ext uri="{FF2B5EF4-FFF2-40B4-BE49-F238E27FC236}">
              <a16:creationId xmlns:a16="http://schemas.microsoft.com/office/drawing/2014/main" id="{BD3EB697-9603-4CC4-9460-DC64FC1F317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11102" y="40005"/>
          <a:ext cx="1450314" cy="4711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9</xdr:col>
      <xdr:colOff>714209</xdr:colOff>
      <xdr:row>4</xdr:row>
      <xdr:rowOff>37605</xdr:rowOff>
    </xdr:from>
    <xdr:ext cx="866527" cy="476615"/>
    <xdr:pic>
      <xdr:nvPicPr>
        <xdr:cNvPr id="19" name="Obrázek 18" descr="Sponzorský vzkaz - logo - logotyp: Jihlava">
          <a:extLst>
            <a:ext uri="{FF2B5EF4-FFF2-40B4-BE49-F238E27FC236}">
              <a16:creationId xmlns:a16="http://schemas.microsoft.com/office/drawing/2014/main" id="{217F36AE-72BE-4014-B8F8-83E032BBC38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595361" y="766475"/>
          <a:ext cx="866527" cy="4766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5</xdr:col>
      <xdr:colOff>185282</xdr:colOff>
      <xdr:row>0</xdr:row>
      <xdr:rowOff>35532</xdr:rowOff>
    </xdr:from>
    <xdr:to>
      <xdr:col>7</xdr:col>
      <xdr:colOff>1045046</xdr:colOff>
      <xdr:row>2</xdr:row>
      <xdr:rowOff>136496</xdr:rowOff>
    </xdr:to>
    <xdr:pic>
      <xdr:nvPicPr>
        <xdr:cNvPr id="3" name="Obrázek 2">
          <a:extLst>
            <a:ext uri="{FF2B5EF4-FFF2-40B4-BE49-F238E27FC236}">
              <a16:creationId xmlns:a16="http://schemas.microsoft.com/office/drawing/2014/main" id="{2A360B41-4DB1-40E7-94A7-355B3DB47C9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44869" y="35532"/>
          <a:ext cx="1444019" cy="4730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238291</xdr:colOff>
      <xdr:row>4</xdr:row>
      <xdr:rowOff>33132</xdr:rowOff>
    </xdr:from>
    <xdr:to>
      <xdr:col>7</xdr:col>
      <xdr:colOff>720588</xdr:colOff>
      <xdr:row>6</xdr:row>
      <xdr:rowOff>149123</xdr:rowOff>
    </xdr:to>
    <xdr:pic>
      <xdr:nvPicPr>
        <xdr:cNvPr id="4" name="Obrázek 3" descr="Sponzorský vzkaz - logo - logotyp: Jihlava">
          <a:extLst>
            <a:ext uri="{FF2B5EF4-FFF2-40B4-BE49-F238E27FC236}">
              <a16:creationId xmlns:a16="http://schemas.microsoft.com/office/drawing/2014/main" id="{E6E5ED94-2C67-4EA5-81FE-72B8F5359A4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396661" y="762002"/>
          <a:ext cx="871579" cy="480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drawing" Target="../drawings/drawing3.xml"/><Relationship Id="rId5" Type="http://schemas.openxmlformats.org/officeDocument/2006/relationships/printerSettings" Target="../printerSettings/printerSettings13.bin"/><Relationship Id="rId4"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658F-B7B3-4BCF-8943-81E68409F975}">
  <sheetPr>
    <pageSetUpPr fitToPage="1"/>
  </sheetPr>
  <dimension ref="A1:H28"/>
  <sheetViews>
    <sheetView zoomScaleNormal="100" workbookViewId="0">
      <selection sqref="A1:G28"/>
    </sheetView>
  </sheetViews>
  <sheetFormatPr defaultColWidth="8.88671875" defaultRowHeight="12"/>
  <cols>
    <col min="1" max="1" width="3.44140625" style="56" customWidth="1"/>
    <col min="2" max="2" width="3.5546875" style="56" customWidth="1"/>
    <col min="3" max="3" width="3" style="56" bestFit="1" customWidth="1"/>
    <col min="4" max="4" width="55.5546875" style="56" customWidth="1"/>
    <col min="5" max="6" width="25" style="113" customWidth="1"/>
    <col min="7" max="7" width="22.88671875" style="56" customWidth="1"/>
    <col min="8" max="16384" width="8.88671875" style="56"/>
  </cols>
  <sheetData>
    <row r="1" spans="1:8">
      <c r="A1" s="49" t="s">
        <v>28</v>
      </c>
      <c r="B1" s="104"/>
      <c r="C1" s="104"/>
      <c r="D1" s="34"/>
      <c r="E1" s="35"/>
      <c r="F1" s="35"/>
      <c r="G1" s="36" t="s">
        <v>6</v>
      </c>
    </row>
    <row r="2" spans="1:8">
      <c r="A2" s="105"/>
      <c r="D2" s="26"/>
      <c r="E2" s="28"/>
      <c r="F2" s="28"/>
      <c r="G2" s="38" t="s">
        <v>9</v>
      </c>
    </row>
    <row r="3" spans="1:8">
      <c r="A3" s="106"/>
      <c r="B3" s="107"/>
      <c r="C3" s="107"/>
      <c r="D3" s="29"/>
      <c r="E3" s="30"/>
      <c r="F3" s="30"/>
      <c r="G3" s="40" t="s">
        <v>10</v>
      </c>
    </row>
    <row r="4" spans="1:8">
      <c r="D4" s="26"/>
      <c r="E4" s="28"/>
      <c r="F4" s="28"/>
      <c r="G4" s="28"/>
    </row>
    <row r="5" spans="1:8">
      <c r="A5" s="41" t="s">
        <v>27</v>
      </c>
      <c r="B5" s="42"/>
      <c r="C5" s="42"/>
      <c r="D5" s="42"/>
      <c r="E5" s="128"/>
      <c r="F5" s="53"/>
      <c r="G5" s="36" t="s">
        <v>7</v>
      </c>
    </row>
    <row r="6" spans="1:8">
      <c r="A6" s="43"/>
      <c r="B6" s="31"/>
      <c r="C6" s="31"/>
      <c r="D6" s="31"/>
      <c r="E6" s="129"/>
      <c r="F6" s="52"/>
      <c r="G6" s="38" t="s">
        <v>11</v>
      </c>
    </row>
    <row r="7" spans="1:8">
      <c r="A7" s="44"/>
      <c r="B7" s="45"/>
      <c r="C7" s="45"/>
      <c r="D7" s="45"/>
      <c r="E7" s="130"/>
      <c r="F7" s="54"/>
      <c r="G7" s="40" t="s">
        <v>12</v>
      </c>
    </row>
    <row r="8" spans="1:8">
      <c r="A8" s="31"/>
      <c r="B8" s="31"/>
      <c r="C8" s="31"/>
      <c r="D8" s="31"/>
      <c r="E8" s="28"/>
      <c r="F8" s="28"/>
      <c r="G8" s="28"/>
    </row>
    <row r="9" spans="1:8">
      <c r="A9" s="46" t="s">
        <v>26</v>
      </c>
      <c r="B9" s="47"/>
      <c r="C9" s="47"/>
      <c r="D9" s="47"/>
      <c r="E9" s="51"/>
      <c r="F9" s="51"/>
      <c r="G9" s="48" t="s">
        <v>8</v>
      </c>
    </row>
    <row r="10" spans="1:8">
      <c r="A10" s="31"/>
      <c r="B10" s="31"/>
      <c r="C10" s="31"/>
      <c r="D10" s="31"/>
      <c r="E10" s="27"/>
      <c r="F10" s="27"/>
      <c r="G10" s="31"/>
    </row>
    <row r="11" spans="1:8">
      <c r="A11" s="31"/>
      <c r="B11" s="31"/>
      <c r="C11" s="31"/>
      <c r="D11" s="31"/>
      <c r="E11" s="27"/>
      <c r="F11" s="27"/>
      <c r="G11" s="31"/>
    </row>
    <row r="13" spans="1:8">
      <c r="A13" s="127" t="s">
        <v>2</v>
      </c>
      <c r="B13" s="127"/>
      <c r="C13" s="127"/>
      <c r="D13" s="108" t="s">
        <v>0</v>
      </c>
      <c r="E13" s="108" t="s">
        <v>13</v>
      </c>
      <c r="F13" s="108" t="s">
        <v>18</v>
      </c>
      <c r="G13" s="108" t="s">
        <v>35</v>
      </c>
    </row>
    <row r="14" spans="1:8">
      <c r="A14" s="109" t="s">
        <v>14</v>
      </c>
      <c r="B14" s="109"/>
      <c r="C14" s="109"/>
      <c r="D14" s="109" t="s">
        <v>15</v>
      </c>
      <c r="E14" s="110">
        <f>ZRN!J55</f>
        <v>0</v>
      </c>
      <c r="F14" s="110">
        <f>ZRN!L55</f>
        <v>0</v>
      </c>
      <c r="G14" s="111">
        <f>ZRN!M55</f>
        <v>0</v>
      </c>
    </row>
    <row r="15" spans="1:8">
      <c r="A15" s="109"/>
      <c r="B15" s="112"/>
      <c r="C15" s="109"/>
      <c r="D15" s="109"/>
    </row>
    <row r="16" spans="1:8">
      <c r="A16" s="114">
        <f>ZRN!A15</f>
        <v>1</v>
      </c>
      <c r="B16" s="114">
        <f>ZRN!B15</f>
        <v>0</v>
      </c>
      <c r="C16" s="114">
        <f>ZRN!C15</f>
        <v>0</v>
      </c>
      <c r="D16" s="114" t="str">
        <f>ZRN!E15</f>
        <v>MECHANICKÉ PRVKY</v>
      </c>
      <c r="E16" s="115">
        <f>ZRN!J15</f>
        <v>0</v>
      </c>
      <c r="F16" s="115">
        <f>ZRN!L15</f>
        <v>0</v>
      </c>
      <c r="G16" s="115">
        <f>ZRN!M15</f>
        <v>0</v>
      </c>
      <c r="H16" s="109"/>
    </row>
    <row r="17" spans="1:7">
      <c r="A17" s="116">
        <f>ZRN!A16</f>
        <v>1</v>
      </c>
      <c r="B17" s="116">
        <f>ZRN!B16</f>
        <v>1</v>
      </c>
      <c r="C17" s="116">
        <f>ZRN!C16</f>
        <v>0</v>
      </c>
      <c r="D17" s="116" t="str">
        <f>ZRN!E16</f>
        <v>PLEXISKLA</v>
      </c>
      <c r="E17" s="117">
        <f>ZRN!J16</f>
        <v>0</v>
      </c>
      <c r="F17" s="117">
        <f>ZRN!L16</f>
        <v>0</v>
      </c>
      <c r="G17" s="117">
        <f>ZRN!M16</f>
        <v>0</v>
      </c>
    </row>
    <row r="18" spans="1:7">
      <c r="A18" s="116">
        <f>ZRN!A21</f>
        <v>1</v>
      </c>
      <c r="B18" s="116">
        <f>ZRN!B21</f>
        <v>2</v>
      </c>
      <c r="C18" s="116">
        <f>ZRN!C21</f>
        <v>0</v>
      </c>
      <c r="D18" s="116" t="str">
        <f>ZRN!E21</f>
        <v>MANTINELY</v>
      </c>
      <c r="E18" s="117">
        <f>ZRN!J21</f>
        <v>0</v>
      </c>
      <c r="F18" s="117">
        <f>ZRN!L21</f>
        <v>0</v>
      </c>
      <c r="G18" s="117">
        <f>ZRN!M21</f>
        <v>0</v>
      </c>
    </row>
    <row r="19" spans="1:7">
      <c r="A19" s="116">
        <f>ZRN!A25</f>
        <v>1</v>
      </c>
      <c r="B19" s="116">
        <f>ZRN!B25</f>
        <v>3</v>
      </c>
      <c r="C19" s="116">
        <f>ZRN!C25</f>
        <v>0</v>
      </c>
      <c r="D19" s="116" t="str">
        <f>ZRN!E25</f>
        <v>DVEŘE MANTINELŮ</v>
      </c>
      <c r="E19" s="117">
        <f>ZRN!J25</f>
        <v>0</v>
      </c>
      <c r="F19" s="117">
        <f>ZRN!L25</f>
        <v>0</v>
      </c>
      <c r="G19" s="117">
        <f>ZRN!M25</f>
        <v>0</v>
      </c>
    </row>
    <row r="20" spans="1:7">
      <c r="A20" s="116">
        <f>ZRN!A33</f>
        <v>1</v>
      </c>
      <c r="B20" s="116">
        <f>ZRN!B33</f>
        <v>4</v>
      </c>
      <c r="C20" s="116">
        <f>ZRN!C33</f>
        <v>0</v>
      </c>
      <c r="D20" s="116" t="str">
        <f>ZRN!E33</f>
        <v>ZVÝŠENÉ PODLAHY</v>
      </c>
      <c r="E20" s="117">
        <f>ZRN!J33</f>
        <v>0</v>
      </c>
      <c r="F20" s="117">
        <f>ZRN!L33</f>
        <v>0</v>
      </c>
      <c r="G20" s="117">
        <f>ZRN!M33</f>
        <v>0</v>
      </c>
    </row>
    <row r="21" spans="1:7">
      <c r="A21" s="116">
        <f>ZRN!A42</f>
        <v>1</v>
      </c>
      <c r="B21" s="116">
        <f>ZRN!B42</f>
        <v>6</v>
      </c>
      <c r="C21" s="116">
        <f>ZRN!C42</f>
        <v>0</v>
      </c>
      <c r="D21" s="116" t="str">
        <f>ZRN!E42</f>
        <v>LAVICE A OSTATNÍ VYBAVENÍ</v>
      </c>
      <c r="E21" s="117">
        <f>ZRN!J42</f>
        <v>0</v>
      </c>
      <c r="F21" s="117">
        <f>ZRN!L42</f>
        <v>0</v>
      </c>
      <c r="G21" s="117">
        <f>ZRN!M42</f>
        <v>0</v>
      </c>
    </row>
    <row r="22" spans="1:7">
      <c r="A22" s="114">
        <f>ZRN!A48</f>
        <v>2</v>
      </c>
      <c r="B22" s="114">
        <f>ZRN!B48</f>
        <v>0</v>
      </c>
      <c r="C22" s="114">
        <f>ZRN!C48</f>
        <v>0</v>
      </c>
      <c r="D22" s="114" t="str">
        <f>ZRN!E48</f>
        <v>LED MODULY</v>
      </c>
      <c r="E22" s="115">
        <f>ZRN!J48</f>
        <v>0</v>
      </c>
      <c r="F22" s="115">
        <f>ZRN!L48</f>
        <v>0</v>
      </c>
      <c r="G22" s="115">
        <f>ZRN!M48</f>
        <v>0</v>
      </c>
    </row>
    <row r="23" spans="1:7">
      <c r="A23" s="116">
        <f>ZRN!A50</f>
        <v>2</v>
      </c>
      <c r="B23" s="116">
        <f>ZRN!B50</f>
        <v>1</v>
      </c>
      <c r="C23" s="116">
        <f>ZRN!C50</f>
        <v>0</v>
      </c>
      <c r="D23" s="116" t="str">
        <f>ZRN!E50</f>
        <v>LED PANELY</v>
      </c>
      <c r="E23" s="117">
        <f>ZRN!J50</f>
        <v>0</v>
      </c>
      <c r="F23" s="117">
        <f>ZRN!L50</f>
        <v>0</v>
      </c>
      <c r="G23" s="117">
        <f>ZRN!M50</f>
        <v>0</v>
      </c>
    </row>
    <row r="24" spans="1:7">
      <c r="A24" s="118">
        <f>ZRN!A55</f>
        <v>0</v>
      </c>
      <c r="B24" s="118">
        <f>ZRN!B55</f>
        <v>0</v>
      </c>
      <c r="C24" s="118">
        <f>ZRN!C55</f>
        <v>0</v>
      </c>
      <c r="D24" s="118" t="str">
        <f>ZRN!E55</f>
        <v>CELKEM ZRN</v>
      </c>
      <c r="E24" s="119">
        <f>ZRN!J55</f>
        <v>0</v>
      </c>
      <c r="F24" s="119">
        <f>ZRN!L55</f>
        <v>0</v>
      </c>
      <c r="G24" s="119">
        <f>ZRN!M55</f>
        <v>0</v>
      </c>
    </row>
    <row r="25" spans="1:7">
      <c r="A25" s="109"/>
      <c r="B25" s="112"/>
      <c r="C25" s="109"/>
      <c r="D25" s="109"/>
      <c r="E25" s="120"/>
      <c r="F25" s="120"/>
      <c r="G25" s="121"/>
    </row>
    <row r="26" spans="1:7">
      <c r="A26" s="109" t="s">
        <v>16</v>
      </c>
      <c r="B26" s="109"/>
      <c r="C26" s="109"/>
      <c r="D26" s="109" t="s">
        <v>17</v>
      </c>
      <c r="E26" s="120"/>
      <c r="F26" s="120"/>
      <c r="G26" s="122">
        <f>VRN!I37</f>
        <v>0</v>
      </c>
    </row>
    <row r="27" spans="1:7">
      <c r="E27" s="120"/>
      <c r="F27" s="120"/>
      <c r="G27" s="121"/>
    </row>
    <row r="28" spans="1:7" s="126" customFormat="1">
      <c r="A28" s="123"/>
      <c r="B28" s="123"/>
      <c r="C28" s="123"/>
      <c r="D28" s="123" t="s">
        <v>115</v>
      </c>
      <c r="E28" s="124"/>
      <c r="F28" s="124"/>
      <c r="G28" s="125">
        <f>G26+G14</f>
        <v>0</v>
      </c>
    </row>
  </sheetData>
  <customSheetViews>
    <customSheetView guid="{DACE3284-2EB8-4E92-BA98-14A3156B62B6}" scale="115" topLeftCell="A23">
      <selection activeCell="E14" sqref="E14"/>
      <pageMargins left="0.7" right="0.7" top="0.78740157499999996" bottom="0.78740157499999996" header="0.3" footer="0.3"/>
      <pageSetup paperSize="9" orientation="portrait" horizontalDpi="4294967293" verticalDpi="4294967293" r:id="rId1"/>
    </customSheetView>
    <customSheetView guid="{AAC4D925-7C2B-4EC0-B24E-70E2F8CC10ED}" scale="115" topLeftCell="A14">
      <selection activeCell="I46" sqref="I46"/>
      <pageMargins left="0.7" right="0.7" top="0.78740157499999996" bottom="0.78740157499999996" header="0.3" footer="0.3"/>
      <pageSetup paperSize="9" orientation="portrait" horizontalDpi="4294967293" verticalDpi="4294967293" r:id="rId2"/>
    </customSheetView>
    <customSheetView guid="{A576EE60-6C54-4FCF-9821-C686072B39F2}" scale="115" topLeftCell="A16">
      <selection activeCell="G22" sqref="G22"/>
      <pageMargins left="0.7" right="0.7" top="0.78740157499999996" bottom="0.78740157499999996" header="0.3" footer="0.3"/>
      <pageSetup paperSize="9" orientation="portrait" horizontalDpi="4294967293" verticalDpi="4294967293" r:id="rId3"/>
    </customSheetView>
    <customSheetView guid="{F02DFFE7-2059-46BE-B2AE-486C235E3793}" scale="115">
      <selection activeCell="J48" sqref="J48"/>
      <pageMargins left="0.7" right="0.7" top="0.78740157499999996" bottom="0.78740157499999996" header="0.3" footer="0.3"/>
      <pageSetup paperSize="9" orientation="portrait" horizontalDpi="4294967293" verticalDpi="4294967293" r:id="rId4"/>
    </customSheetView>
  </customSheetViews>
  <mergeCells count="2">
    <mergeCell ref="A13:C13"/>
    <mergeCell ref="E5:E7"/>
  </mergeCells>
  <pageMargins left="0.7" right="0.7" top="0.78740157499999996" bottom="0.78740157499999996" header="0.3" footer="0.3"/>
  <pageSetup paperSize="9" scale="95" fitToHeight="0" orientation="landscape" horizontalDpi="4294967293" verticalDpi="4294967293"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23FEA-7A8C-40DD-9C0A-A5B78954822F}">
  <sheetPr>
    <pageSetUpPr fitToPage="1"/>
  </sheetPr>
  <dimension ref="A1:Y278"/>
  <sheetViews>
    <sheetView tabSelected="1" topLeftCell="A20" zoomScale="130" zoomScaleNormal="130" workbookViewId="0">
      <selection activeCell="I23" sqref="I23"/>
    </sheetView>
  </sheetViews>
  <sheetFormatPr defaultColWidth="8.88671875" defaultRowHeight="14.4"/>
  <cols>
    <col min="1" max="1" width="2.109375" bestFit="1" customWidth="1"/>
    <col min="2" max="2" width="3.109375" bestFit="1" customWidth="1"/>
    <col min="3" max="3" width="4" bestFit="1" customWidth="1"/>
    <col min="4" max="4" width="3" customWidth="1"/>
    <col min="5" max="5" width="35" bestFit="1" customWidth="1"/>
    <col min="6" max="6" width="73" style="76" customWidth="1"/>
    <col min="7" max="7" width="4.6640625" customWidth="1"/>
    <col min="8" max="8" width="7.109375" bestFit="1" customWidth="1"/>
    <col min="9" max="9" width="16.44140625" bestFit="1" customWidth="1"/>
    <col min="10" max="10" width="17.44140625" style="87" bestFit="1" customWidth="1"/>
    <col min="11" max="11" width="16.88671875" bestFit="1" customWidth="1"/>
    <col min="12" max="12" width="16.6640625" customWidth="1"/>
    <col min="13" max="13" width="16.109375" customWidth="1"/>
    <col min="14" max="14" width="13.6640625" bestFit="1" customWidth="1"/>
  </cols>
  <sheetData>
    <row r="1" spans="1:13">
      <c r="A1" s="59" t="s">
        <v>28</v>
      </c>
      <c r="B1" s="60"/>
      <c r="C1" s="60"/>
      <c r="D1" s="34"/>
      <c r="E1" s="34"/>
      <c r="F1" s="35"/>
      <c r="G1" s="35"/>
      <c r="H1" s="35"/>
      <c r="I1" s="35"/>
      <c r="J1" s="35"/>
      <c r="K1" s="35"/>
      <c r="L1" s="35"/>
      <c r="M1" s="36" t="s">
        <v>6</v>
      </c>
    </row>
    <row r="2" spans="1:13">
      <c r="A2" s="61"/>
      <c r="D2" s="26"/>
      <c r="E2" s="26"/>
      <c r="F2" s="28"/>
      <c r="G2" s="28"/>
      <c r="H2" s="28"/>
      <c r="I2" s="28"/>
      <c r="J2" s="28"/>
      <c r="K2" s="28"/>
      <c r="L2" s="28"/>
      <c r="M2" s="38" t="s">
        <v>30</v>
      </c>
    </row>
    <row r="3" spans="1:13">
      <c r="A3" s="62"/>
      <c r="B3" s="50"/>
      <c r="C3" s="50"/>
      <c r="D3" s="29"/>
      <c r="E3" s="29"/>
      <c r="F3" s="30"/>
      <c r="G3" s="30"/>
      <c r="H3" s="30"/>
      <c r="I3" s="30"/>
      <c r="J3" s="30"/>
      <c r="K3" s="30"/>
      <c r="L3" s="30"/>
      <c r="M3" s="40" t="s">
        <v>31</v>
      </c>
    </row>
    <row r="4" spans="1:13">
      <c r="D4" s="26"/>
      <c r="E4" s="26"/>
      <c r="F4" s="28"/>
      <c r="G4" s="28"/>
      <c r="H4" s="28"/>
      <c r="I4" s="28"/>
      <c r="J4" s="28"/>
      <c r="K4" s="28"/>
      <c r="L4" s="28"/>
      <c r="M4" s="28"/>
    </row>
    <row r="5" spans="1:13">
      <c r="A5" s="41" t="s">
        <v>27</v>
      </c>
      <c r="B5" s="42"/>
      <c r="C5" s="42"/>
      <c r="D5" s="42"/>
      <c r="E5" s="42"/>
      <c r="F5" s="42"/>
      <c r="G5" s="42"/>
      <c r="H5" s="42"/>
      <c r="I5" s="35"/>
      <c r="J5" s="35"/>
      <c r="K5" s="35"/>
      <c r="L5" s="35"/>
      <c r="M5" s="36" t="s">
        <v>7</v>
      </c>
    </row>
    <row r="6" spans="1:13">
      <c r="A6" s="43"/>
      <c r="B6" s="31"/>
      <c r="C6" s="31"/>
      <c r="D6" s="31"/>
      <c r="E6" s="31"/>
      <c r="F6" s="26"/>
      <c r="G6" s="26"/>
      <c r="H6" s="26"/>
      <c r="I6" s="28"/>
      <c r="J6" s="28"/>
      <c r="K6" s="28"/>
      <c r="L6" s="28"/>
      <c r="M6" s="38" t="s">
        <v>32</v>
      </c>
    </row>
    <row r="7" spans="1:13">
      <c r="A7" s="44"/>
      <c r="B7" s="45"/>
      <c r="C7" s="45"/>
      <c r="D7" s="45"/>
      <c r="E7" s="50"/>
      <c r="F7" s="29"/>
      <c r="G7" s="29"/>
      <c r="H7" s="29"/>
      <c r="I7" s="30"/>
      <c r="J7" s="30"/>
      <c r="K7" s="30"/>
      <c r="L7" s="30"/>
      <c r="M7" s="40" t="s">
        <v>33</v>
      </c>
    </row>
    <row r="8" spans="1:13">
      <c r="A8" s="31"/>
      <c r="B8" s="31"/>
      <c r="C8" s="31"/>
      <c r="D8" s="31"/>
      <c r="E8" s="31"/>
      <c r="F8" s="26"/>
      <c r="G8" s="26"/>
      <c r="H8" s="26"/>
      <c r="I8" s="28"/>
      <c r="J8" s="28"/>
      <c r="K8" s="28"/>
      <c r="L8" s="28"/>
      <c r="M8" s="28"/>
    </row>
    <row r="9" spans="1:13">
      <c r="A9" s="46" t="s">
        <v>26</v>
      </c>
      <c r="B9" s="47"/>
      <c r="C9" s="47"/>
      <c r="D9" s="47"/>
      <c r="E9" s="47"/>
      <c r="F9" s="47"/>
      <c r="G9" s="47"/>
      <c r="H9" s="47"/>
      <c r="I9" s="51"/>
      <c r="J9" s="51"/>
      <c r="K9" s="51"/>
      <c r="L9" s="51"/>
      <c r="M9" s="48" t="s">
        <v>8</v>
      </c>
    </row>
    <row r="10" spans="1:13">
      <c r="A10" s="31"/>
      <c r="B10" s="31"/>
      <c r="C10" s="31"/>
      <c r="D10" s="31"/>
      <c r="E10" s="31"/>
      <c r="F10" s="31"/>
      <c r="G10" s="31"/>
      <c r="H10" s="31"/>
      <c r="I10" s="27"/>
      <c r="J10" s="27"/>
    </row>
    <row r="11" spans="1:13">
      <c r="A11" s="31" t="s">
        <v>29</v>
      </c>
      <c r="B11" s="31"/>
      <c r="C11" s="31"/>
      <c r="D11" s="31"/>
      <c r="E11" s="31"/>
      <c r="F11" s="31"/>
      <c r="G11" s="31"/>
      <c r="H11" s="31"/>
      <c r="I11" s="27"/>
      <c r="J11" s="27"/>
    </row>
    <row r="13" spans="1:13">
      <c r="A13" s="131" t="s">
        <v>2</v>
      </c>
      <c r="B13" s="131"/>
      <c r="C13" s="131"/>
      <c r="D13" s="63"/>
      <c r="E13" s="63" t="s">
        <v>0</v>
      </c>
      <c r="F13" s="64" t="s">
        <v>1</v>
      </c>
      <c r="G13" s="63" t="s">
        <v>3</v>
      </c>
      <c r="H13" s="63" t="s">
        <v>4</v>
      </c>
      <c r="I13" s="63" t="s">
        <v>19</v>
      </c>
      <c r="J13" s="63" t="s">
        <v>20</v>
      </c>
      <c r="K13" s="63" t="s">
        <v>21</v>
      </c>
      <c r="L13" s="63" t="s">
        <v>22</v>
      </c>
      <c r="M13" s="63" t="s">
        <v>34</v>
      </c>
    </row>
    <row r="15" spans="1:13">
      <c r="A15" s="65">
        <v>1</v>
      </c>
      <c r="B15" s="65">
        <v>0</v>
      </c>
      <c r="C15" s="65">
        <v>0</v>
      </c>
      <c r="D15" s="65">
        <v>0</v>
      </c>
      <c r="E15" s="66" t="s">
        <v>58</v>
      </c>
      <c r="F15" s="67"/>
      <c r="G15" s="68"/>
      <c r="H15" s="68"/>
      <c r="I15" s="68"/>
      <c r="J15" s="69">
        <f>J16+J21+J25+J33+J42</f>
        <v>0</v>
      </c>
      <c r="K15" s="69"/>
      <c r="L15" s="69">
        <f t="shared" ref="L15:M15" si="0">L16+L21+L25+L33+L42</f>
        <v>0</v>
      </c>
      <c r="M15" s="69">
        <f t="shared" si="0"/>
        <v>0</v>
      </c>
    </row>
    <row r="16" spans="1:13">
      <c r="A16" s="2">
        <v>1</v>
      </c>
      <c r="B16" s="2">
        <v>1</v>
      </c>
      <c r="C16" s="2">
        <v>0</v>
      </c>
      <c r="D16" s="2"/>
      <c r="E16" s="70" t="s">
        <v>60</v>
      </c>
      <c r="F16" s="71"/>
      <c r="G16" s="70"/>
      <c r="H16" s="70"/>
      <c r="I16" s="70"/>
      <c r="J16" s="72">
        <f>SUM(J17:J20)</f>
        <v>0</v>
      </c>
      <c r="K16" s="72"/>
      <c r="L16" s="72">
        <f t="shared" ref="L16:M16" si="1">SUM(L17:L20)</f>
        <v>0</v>
      </c>
      <c r="M16" s="72">
        <f t="shared" si="1"/>
        <v>0</v>
      </c>
    </row>
    <row r="17" spans="1:25" ht="99.6" customHeight="1">
      <c r="A17" s="11">
        <v>1</v>
      </c>
      <c r="B17" s="11">
        <v>1</v>
      </c>
      <c r="C17" s="11">
        <v>1</v>
      </c>
      <c r="D17" s="11"/>
      <c r="E17" s="11" t="s">
        <v>64</v>
      </c>
      <c r="F17" s="10" t="s">
        <v>61</v>
      </c>
      <c r="G17" s="11" t="s">
        <v>53</v>
      </c>
      <c r="H17" s="92">
        <v>61.737000000000002</v>
      </c>
      <c r="I17" s="20"/>
      <c r="J17" s="19">
        <f t="shared" ref="J17" si="2">I17*H17</f>
        <v>0</v>
      </c>
      <c r="K17" s="19"/>
      <c r="L17" s="19">
        <f>H17*K17</f>
        <v>0</v>
      </c>
      <c r="M17" s="19">
        <f t="shared" ref="M17:M19" si="3">L17+J17</f>
        <v>0</v>
      </c>
    </row>
    <row r="18" spans="1:25" ht="84">
      <c r="A18" s="11">
        <v>2</v>
      </c>
      <c r="B18" s="11">
        <v>1</v>
      </c>
      <c r="C18" s="11">
        <v>4</v>
      </c>
      <c r="D18" s="11"/>
      <c r="E18" s="11" t="s">
        <v>65</v>
      </c>
      <c r="F18" s="10" t="s">
        <v>62</v>
      </c>
      <c r="G18" s="11" t="s">
        <v>53</v>
      </c>
      <c r="H18" s="93">
        <v>80.623999999999995</v>
      </c>
      <c r="I18" s="13"/>
      <c r="J18" s="17">
        <f>I18*H18</f>
        <v>0</v>
      </c>
      <c r="K18" s="19"/>
      <c r="L18" s="17">
        <f>K18*H18</f>
        <v>0</v>
      </c>
      <c r="M18" s="17">
        <f t="shared" si="3"/>
        <v>0</v>
      </c>
    </row>
    <row r="19" spans="1:25" ht="84">
      <c r="A19" s="1">
        <v>2</v>
      </c>
      <c r="B19" s="1">
        <v>1</v>
      </c>
      <c r="C19" s="1">
        <v>5</v>
      </c>
      <c r="D19" s="1"/>
      <c r="E19" s="11" t="s">
        <v>66</v>
      </c>
      <c r="F19" s="10" t="s">
        <v>63</v>
      </c>
      <c r="G19" s="1" t="s">
        <v>53</v>
      </c>
      <c r="H19" s="93">
        <v>49.003</v>
      </c>
      <c r="I19" s="13"/>
      <c r="J19" s="17">
        <f>I19*H19</f>
        <v>0</v>
      </c>
      <c r="K19" s="19"/>
      <c r="L19" s="17">
        <f>K19*H19</f>
        <v>0</v>
      </c>
      <c r="M19" s="17">
        <f t="shared" si="3"/>
        <v>0</v>
      </c>
    </row>
    <row r="20" spans="1:25">
      <c r="A20" s="1"/>
      <c r="B20" s="1"/>
      <c r="C20" s="1"/>
      <c r="D20" s="1"/>
      <c r="F20" s="73"/>
      <c r="I20" s="74"/>
      <c r="J20" s="75"/>
      <c r="K20" s="19"/>
      <c r="L20" s="75"/>
      <c r="M20" s="75"/>
    </row>
    <row r="21" spans="1:25">
      <c r="A21" s="2">
        <v>1</v>
      </c>
      <c r="B21" s="2">
        <v>2</v>
      </c>
      <c r="C21" s="2">
        <v>0</v>
      </c>
      <c r="D21" s="2"/>
      <c r="E21" s="2" t="s">
        <v>67</v>
      </c>
      <c r="F21" s="102"/>
      <c r="G21" s="2"/>
      <c r="H21" s="2"/>
      <c r="I21" s="103"/>
      <c r="J21" s="16">
        <f>SUM(J22:J24)</f>
        <v>0</v>
      </c>
      <c r="K21" s="16"/>
      <c r="L21" s="16">
        <f t="shared" ref="L21:M21" si="4">SUM(L22:L24)</f>
        <v>0</v>
      </c>
      <c r="M21" s="16">
        <f t="shared" si="4"/>
        <v>0</v>
      </c>
    </row>
    <row r="22" spans="1:25" ht="180">
      <c r="A22" s="11">
        <v>1</v>
      </c>
      <c r="B22" s="11">
        <v>2</v>
      </c>
      <c r="C22" s="11">
        <v>1</v>
      </c>
      <c r="D22" s="11"/>
      <c r="E22" s="11" t="s">
        <v>68</v>
      </c>
      <c r="F22" s="10" t="s">
        <v>117</v>
      </c>
      <c r="G22" s="11" t="s">
        <v>53</v>
      </c>
      <c r="H22" s="11">
        <v>160.59</v>
      </c>
      <c r="I22" s="20"/>
      <c r="J22" s="19">
        <f t="shared" ref="J22:J23" si="5">I22*H22</f>
        <v>0</v>
      </c>
      <c r="K22" s="19"/>
      <c r="L22" s="19">
        <f t="shared" ref="L22:L44" si="6">H22*K22</f>
        <v>0</v>
      </c>
      <c r="M22" s="19">
        <f t="shared" ref="M22:M44" si="7">L22+J22</f>
        <v>0</v>
      </c>
    </row>
    <row r="23" spans="1:25" ht="192">
      <c r="A23" s="11">
        <v>1</v>
      </c>
      <c r="B23" s="11">
        <v>2</v>
      </c>
      <c r="C23" s="11">
        <v>2</v>
      </c>
      <c r="D23" s="11"/>
      <c r="E23" s="11" t="s">
        <v>69</v>
      </c>
      <c r="F23" s="10" t="s">
        <v>70</v>
      </c>
      <c r="G23" s="11" t="s">
        <v>53</v>
      </c>
      <c r="H23" s="11">
        <v>55.015999999999998</v>
      </c>
      <c r="I23" s="20"/>
      <c r="J23" s="19">
        <f t="shared" si="5"/>
        <v>0</v>
      </c>
      <c r="K23" s="19"/>
      <c r="L23" s="19">
        <f t="shared" si="6"/>
        <v>0</v>
      </c>
      <c r="M23" s="19">
        <f t="shared" si="7"/>
        <v>0</v>
      </c>
    </row>
    <row r="24" spans="1:25">
      <c r="A24" s="11"/>
      <c r="B24" s="11"/>
      <c r="C24" s="11"/>
      <c r="D24" s="11"/>
      <c r="E24" s="11"/>
      <c r="F24" s="99"/>
      <c r="G24" s="11"/>
      <c r="H24" s="11"/>
      <c r="I24" s="20"/>
      <c r="J24" s="19"/>
      <c r="K24" s="19"/>
      <c r="L24" s="19"/>
      <c r="M24" s="19"/>
    </row>
    <row r="25" spans="1:25">
      <c r="A25" s="95">
        <v>1</v>
      </c>
      <c r="B25" s="95">
        <v>3</v>
      </c>
      <c r="C25" s="95">
        <v>0</v>
      </c>
      <c r="D25" s="95"/>
      <c r="E25" s="95" t="s">
        <v>71</v>
      </c>
      <c r="F25" s="96"/>
      <c r="G25" s="95"/>
      <c r="H25" s="95"/>
      <c r="I25" s="97"/>
      <c r="J25" s="98">
        <f>SUM(J26:J31)</f>
        <v>0</v>
      </c>
      <c r="K25" s="98"/>
      <c r="L25" s="98">
        <f t="shared" ref="L25:M25" si="8">SUM(L26:L31)</f>
        <v>0</v>
      </c>
      <c r="M25" s="98">
        <f t="shared" si="8"/>
        <v>0</v>
      </c>
    </row>
    <row r="26" spans="1:25" ht="36">
      <c r="A26" s="11">
        <v>1</v>
      </c>
      <c r="B26" s="11">
        <v>3</v>
      </c>
      <c r="C26" s="11">
        <v>1</v>
      </c>
      <c r="D26" s="11"/>
      <c r="E26" s="11" t="s">
        <v>72</v>
      </c>
      <c r="F26" s="10" t="s">
        <v>78</v>
      </c>
      <c r="G26" s="100" t="s">
        <v>36</v>
      </c>
      <c r="H26" s="11">
        <v>3</v>
      </c>
      <c r="I26" s="20"/>
      <c r="J26" s="19">
        <f>I26*H26</f>
        <v>0</v>
      </c>
      <c r="K26" s="19"/>
      <c r="L26" s="19">
        <f t="shared" si="6"/>
        <v>0</v>
      </c>
      <c r="M26" s="19">
        <f t="shared" si="7"/>
        <v>0</v>
      </c>
    </row>
    <row r="27" spans="1:25" ht="36">
      <c r="A27" s="11">
        <v>1</v>
      </c>
      <c r="B27" s="11">
        <v>3</v>
      </c>
      <c r="C27" s="11">
        <v>2</v>
      </c>
      <c r="D27" s="11"/>
      <c r="E27" s="11" t="s">
        <v>73</v>
      </c>
      <c r="F27" s="10" t="s">
        <v>79</v>
      </c>
      <c r="G27" s="100" t="s">
        <v>36</v>
      </c>
      <c r="H27" s="11">
        <v>3</v>
      </c>
      <c r="I27" s="20"/>
      <c r="J27" s="19">
        <f t="shared" ref="J27:J31" si="9">H27*I27</f>
        <v>0</v>
      </c>
      <c r="K27" s="19"/>
      <c r="L27" s="19">
        <f t="shared" ref="L27:L29" si="10">H27*K27</f>
        <v>0</v>
      </c>
      <c r="M27" s="19">
        <f t="shared" ref="M27:M29" si="11">L27+J27</f>
        <v>0</v>
      </c>
      <c r="N27" s="76"/>
      <c r="O27" s="76"/>
      <c r="P27" s="76"/>
      <c r="Q27" s="76"/>
      <c r="R27" s="76"/>
      <c r="S27" s="76"/>
      <c r="T27" s="76"/>
      <c r="U27" s="76"/>
      <c r="V27" s="76"/>
      <c r="W27" s="76"/>
      <c r="X27" s="76"/>
      <c r="Y27" s="76"/>
    </row>
    <row r="28" spans="1:25" ht="24">
      <c r="A28" s="11">
        <v>1</v>
      </c>
      <c r="B28" s="11">
        <v>3</v>
      </c>
      <c r="C28" s="11">
        <v>3</v>
      </c>
      <c r="D28" s="11"/>
      <c r="E28" s="11" t="s">
        <v>74</v>
      </c>
      <c r="F28" s="10" t="s">
        <v>80</v>
      </c>
      <c r="G28" s="100" t="s">
        <v>36</v>
      </c>
      <c r="H28" s="11">
        <v>2</v>
      </c>
      <c r="I28" s="20"/>
      <c r="J28" s="19">
        <f t="shared" si="9"/>
        <v>0</v>
      </c>
      <c r="K28" s="19"/>
      <c r="L28" s="19">
        <f t="shared" si="10"/>
        <v>0</v>
      </c>
      <c r="M28" s="19">
        <f t="shared" si="11"/>
        <v>0</v>
      </c>
    </row>
    <row r="29" spans="1:25" ht="24">
      <c r="A29" s="11">
        <v>1</v>
      </c>
      <c r="B29" s="11">
        <v>3</v>
      </c>
      <c r="C29" s="11">
        <v>4</v>
      </c>
      <c r="D29" s="11"/>
      <c r="E29" s="11" t="s">
        <v>75</v>
      </c>
      <c r="F29" s="10" t="s">
        <v>81</v>
      </c>
      <c r="G29" s="100" t="s">
        <v>36</v>
      </c>
      <c r="H29" s="11">
        <v>2</v>
      </c>
      <c r="I29" s="20"/>
      <c r="J29" s="19">
        <f t="shared" si="9"/>
        <v>0</v>
      </c>
      <c r="K29" s="19"/>
      <c r="L29" s="19">
        <f t="shared" si="10"/>
        <v>0</v>
      </c>
      <c r="M29" s="19">
        <f t="shared" si="11"/>
        <v>0</v>
      </c>
    </row>
    <row r="30" spans="1:25" ht="36">
      <c r="A30" s="11">
        <v>1</v>
      </c>
      <c r="B30" s="11">
        <v>3</v>
      </c>
      <c r="C30" s="11">
        <v>5</v>
      </c>
      <c r="D30" s="11"/>
      <c r="E30" s="11" t="s">
        <v>76</v>
      </c>
      <c r="F30" s="10" t="s">
        <v>82</v>
      </c>
      <c r="G30" s="100" t="s">
        <v>36</v>
      </c>
      <c r="H30" s="11">
        <v>4</v>
      </c>
      <c r="I30" s="20"/>
      <c r="J30" s="19">
        <f t="shared" si="9"/>
        <v>0</v>
      </c>
      <c r="K30" s="19"/>
      <c r="L30" s="19">
        <f t="shared" ref="L30:L31" si="12">H30*K30</f>
        <v>0</v>
      </c>
      <c r="M30" s="19">
        <f t="shared" ref="M30:M31" si="13">L30+J30</f>
        <v>0</v>
      </c>
    </row>
    <row r="31" spans="1:25" ht="36">
      <c r="A31" s="11">
        <v>1</v>
      </c>
      <c r="B31" s="11">
        <v>3</v>
      </c>
      <c r="C31" s="11">
        <v>6</v>
      </c>
      <c r="D31" s="11"/>
      <c r="E31" s="11" t="s">
        <v>77</v>
      </c>
      <c r="F31" s="10" t="s">
        <v>83</v>
      </c>
      <c r="G31" s="100" t="s">
        <v>36</v>
      </c>
      <c r="H31" s="11">
        <v>3</v>
      </c>
      <c r="I31" s="20"/>
      <c r="J31" s="19">
        <f t="shared" si="9"/>
        <v>0</v>
      </c>
      <c r="K31" s="19"/>
      <c r="L31" s="19">
        <f t="shared" si="12"/>
        <v>0</v>
      </c>
      <c r="M31" s="19">
        <f t="shared" si="13"/>
        <v>0</v>
      </c>
    </row>
    <row r="32" spans="1:25">
      <c r="A32" s="78"/>
      <c r="B32" s="78"/>
      <c r="C32" s="78"/>
      <c r="D32" s="78"/>
      <c r="E32" s="78"/>
      <c r="F32" s="94"/>
      <c r="G32" s="78"/>
      <c r="H32" s="78"/>
      <c r="I32" s="79"/>
      <c r="J32" s="80"/>
      <c r="K32" s="19"/>
      <c r="L32" s="80"/>
      <c r="M32" s="80"/>
    </row>
    <row r="33" spans="1:13">
      <c r="A33" s="95">
        <v>1</v>
      </c>
      <c r="B33" s="95">
        <v>4</v>
      </c>
      <c r="C33" s="95">
        <v>0</v>
      </c>
      <c r="D33" s="95"/>
      <c r="E33" s="95" t="s">
        <v>84</v>
      </c>
      <c r="F33" s="96"/>
      <c r="G33" s="95"/>
      <c r="H33" s="95"/>
      <c r="I33" s="97"/>
      <c r="J33" s="98">
        <f>SUM(J34:J40)</f>
        <v>0</v>
      </c>
      <c r="K33" s="98"/>
      <c r="L33" s="98">
        <f t="shared" ref="L33:M33" si="14">SUM(L34:L40)</f>
        <v>0</v>
      </c>
      <c r="M33" s="98">
        <f t="shared" si="14"/>
        <v>0</v>
      </c>
    </row>
    <row r="34" spans="1:13" ht="60.6">
      <c r="A34" s="11">
        <v>1</v>
      </c>
      <c r="B34" s="11">
        <v>4</v>
      </c>
      <c r="C34" s="11">
        <v>1</v>
      </c>
      <c r="D34" s="11"/>
      <c r="E34" s="11" t="s">
        <v>85</v>
      </c>
      <c r="F34" s="73" t="s">
        <v>92</v>
      </c>
      <c r="G34" s="100" t="s">
        <v>98</v>
      </c>
      <c r="H34" s="101">
        <v>22.95</v>
      </c>
      <c r="I34" s="19"/>
      <c r="J34" s="19">
        <f>I34*H34</f>
        <v>0</v>
      </c>
      <c r="K34" s="19"/>
      <c r="L34" s="19">
        <f t="shared" si="6"/>
        <v>0</v>
      </c>
      <c r="M34" s="19">
        <f t="shared" ref="M34:M39" si="15">L34+J34</f>
        <v>0</v>
      </c>
    </row>
    <row r="35" spans="1:13" ht="60.6">
      <c r="A35" s="11">
        <v>1</v>
      </c>
      <c r="B35" s="11">
        <v>4</v>
      </c>
      <c r="C35" s="11">
        <v>2</v>
      </c>
      <c r="D35" s="11"/>
      <c r="E35" s="11" t="s">
        <v>86</v>
      </c>
      <c r="F35" s="73" t="s">
        <v>93</v>
      </c>
      <c r="G35" s="100" t="s">
        <v>98</v>
      </c>
      <c r="H35" s="101">
        <v>22.95</v>
      </c>
      <c r="I35" s="19"/>
      <c r="J35" s="19">
        <f>H35*I35</f>
        <v>0</v>
      </c>
      <c r="K35" s="19"/>
      <c r="L35" s="19">
        <f t="shared" ref="L35:L39" si="16">H35*K35</f>
        <v>0</v>
      </c>
      <c r="M35" s="19">
        <f t="shared" si="15"/>
        <v>0</v>
      </c>
    </row>
    <row r="36" spans="1:13" ht="60.6">
      <c r="A36" s="11">
        <v>1</v>
      </c>
      <c r="B36" s="11">
        <v>4</v>
      </c>
      <c r="C36" s="11">
        <v>3</v>
      </c>
      <c r="D36" s="11"/>
      <c r="E36" s="11" t="s">
        <v>87</v>
      </c>
      <c r="F36" s="73" t="s">
        <v>94</v>
      </c>
      <c r="G36" s="100" t="s">
        <v>98</v>
      </c>
      <c r="H36" s="101">
        <v>9.34</v>
      </c>
      <c r="I36" s="19"/>
      <c r="J36" s="19">
        <f>H36*I36</f>
        <v>0</v>
      </c>
      <c r="K36" s="19"/>
      <c r="L36" s="19">
        <f t="shared" si="16"/>
        <v>0</v>
      </c>
      <c r="M36" s="19">
        <f t="shared" si="15"/>
        <v>0</v>
      </c>
    </row>
    <row r="37" spans="1:13" ht="60.6">
      <c r="A37" s="11">
        <v>1</v>
      </c>
      <c r="B37" s="11">
        <v>4</v>
      </c>
      <c r="C37" s="11">
        <v>4</v>
      </c>
      <c r="D37" s="11"/>
      <c r="E37" s="11" t="s">
        <v>88</v>
      </c>
      <c r="F37" s="73" t="s">
        <v>95</v>
      </c>
      <c r="G37" s="100" t="s">
        <v>98</v>
      </c>
      <c r="H37" s="101">
        <v>15.04</v>
      </c>
      <c r="I37" s="19"/>
      <c r="J37" s="19">
        <f>H37*I37</f>
        <v>0</v>
      </c>
      <c r="K37" s="19"/>
      <c r="L37" s="19">
        <f t="shared" si="16"/>
        <v>0</v>
      </c>
      <c r="M37" s="19">
        <f t="shared" si="15"/>
        <v>0</v>
      </c>
    </row>
    <row r="38" spans="1:13" ht="60.6">
      <c r="A38" s="11">
        <v>1</v>
      </c>
      <c r="B38" s="11">
        <v>4</v>
      </c>
      <c r="C38" s="11">
        <v>5</v>
      </c>
      <c r="D38" s="11"/>
      <c r="E38" s="11" t="s">
        <v>89</v>
      </c>
      <c r="F38" s="73" t="s">
        <v>96</v>
      </c>
      <c r="G38" s="100" t="s">
        <v>98</v>
      </c>
      <c r="H38" s="101">
        <v>9.34</v>
      </c>
      <c r="I38" s="19"/>
      <c r="J38" s="19">
        <f>H38*I38</f>
        <v>0</v>
      </c>
      <c r="K38" s="19"/>
      <c r="L38" s="19">
        <f t="shared" si="16"/>
        <v>0</v>
      </c>
      <c r="M38" s="19">
        <f t="shared" si="15"/>
        <v>0</v>
      </c>
    </row>
    <row r="39" spans="1:13" ht="60.6">
      <c r="A39" s="11">
        <v>1</v>
      </c>
      <c r="B39" s="11">
        <v>4</v>
      </c>
      <c r="C39" s="11">
        <v>6</v>
      </c>
      <c r="D39" s="11"/>
      <c r="E39" s="11" t="s">
        <v>90</v>
      </c>
      <c r="F39" s="73" t="s">
        <v>97</v>
      </c>
      <c r="G39" s="100" t="s">
        <v>98</v>
      </c>
      <c r="H39" s="101">
        <v>27.08</v>
      </c>
      <c r="I39" s="19"/>
      <c r="J39" s="19">
        <f t="shared" ref="J39" si="17">H39*I39</f>
        <v>0</v>
      </c>
      <c r="K39" s="19"/>
      <c r="L39" s="19">
        <f t="shared" si="16"/>
        <v>0</v>
      </c>
      <c r="M39" s="19">
        <f t="shared" si="15"/>
        <v>0</v>
      </c>
    </row>
    <row r="40" spans="1:13" ht="60.6">
      <c r="A40" s="11">
        <v>1</v>
      </c>
      <c r="B40" s="11">
        <v>4</v>
      </c>
      <c r="C40" s="11">
        <v>7</v>
      </c>
      <c r="D40" s="11"/>
      <c r="E40" s="11" t="s">
        <v>91</v>
      </c>
      <c r="F40" s="73" t="s">
        <v>97</v>
      </c>
      <c r="G40" s="100" t="s">
        <v>98</v>
      </c>
      <c r="H40" s="101">
        <v>31.97</v>
      </c>
      <c r="I40" s="19"/>
      <c r="J40" s="19">
        <f t="shared" ref="J40" si="18">H40*I40</f>
        <v>0</v>
      </c>
      <c r="K40" s="19"/>
      <c r="L40" s="19">
        <f t="shared" ref="L40" si="19">H40*K40</f>
        <v>0</v>
      </c>
      <c r="M40" s="19">
        <f t="shared" ref="M40" si="20">L40+J40</f>
        <v>0</v>
      </c>
    </row>
    <row r="41" spans="1:13">
      <c r="A41" s="78"/>
      <c r="B41" s="78"/>
      <c r="C41" s="78"/>
      <c r="D41" s="78"/>
      <c r="E41" s="78"/>
      <c r="F41" s="94"/>
      <c r="G41" s="78"/>
      <c r="H41" s="78"/>
      <c r="I41" s="79"/>
      <c r="J41" s="80"/>
      <c r="K41" s="19"/>
      <c r="L41" s="80"/>
      <c r="M41" s="80"/>
    </row>
    <row r="42" spans="1:13">
      <c r="A42" s="95">
        <v>1</v>
      </c>
      <c r="B42" s="95">
        <v>6</v>
      </c>
      <c r="C42" s="95">
        <v>0</v>
      </c>
      <c r="D42" s="95"/>
      <c r="E42" s="95" t="s">
        <v>99</v>
      </c>
      <c r="F42" s="96"/>
      <c r="G42" s="95"/>
      <c r="H42" s="95"/>
      <c r="I42" s="97"/>
      <c r="J42" s="98">
        <f>SUM(J43:J47)</f>
        <v>0</v>
      </c>
      <c r="K42" s="98"/>
      <c r="L42" s="98">
        <f t="shared" ref="L42:M42" si="21">SUM(L43:L47)</f>
        <v>0</v>
      </c>
      <c r="M42" s="98">
        <f t="shared" si="21"/>
        <v>0</v>
      </c>
    </row>
    <row r="43" spans="1:13" ht="72">
      <c r="A43" s="11">
        <v>1</v>
      </c>
      <c r="B43" s="11">
        <v>6</v>
      </c>
      <c r="C43" s="11">
        <v>1</v>
      </c>
      <c r="D43" s="11"/>
      <c r="E43" s="11" t="s">
        <v>103</v>
      </c>
      <c r="F43" s="10" t="s">
        <v>100</v>
      </c>
      <c r="G43" s="11" t="s">
        <v>36</v>
      </c>
      <c r="H43" s="11">
        <v>4</v>
      </c>
      <c r="I43" s="20"/>
      <c r="J43" s="19">
        <f>H43*I43</f>
        <v>0</v>
      </c>
      <c r="K43" s="19"/>
      <c r="L43" s="19">
        <f t="shared" si="6"/>
        <v>0</v>
      </c>
      <c r="M43" s="19">
        <f t="shared" si="7"/>
        <v>0</v>
      </c>
    </row>
    <row r="44" spans="1:13" ht="72">
      <c r="A44" s="11">
        <v>1</v>
      </c>
      <c r="B44" s="11">
        <v>6</v>
      </c>
      <c r="C44" s="11">
        <v>2</v>
      </c>
      <c r="D44" s="11"/>
      <c r="E44" s="11" t="s">
        <v>104</v>
      </c>
      <c r="F44" s="10" t="s">
        <v>101</v>
      </c>
      <c r="G44" s="11" t="s">
        <v>36</v>
      </c>
      <c r="H44" s="11">
        <v>6</v>
      </c>
      <c r="I44" s="20"/>
      <c r="J44" s="19">
        <f t="shared" ref="J44" si="22">H44*I44</f>
        <v>0</v>
      </c>
      <c r="K44" s="19"/>
      <c r="L44" s="19">
        <f t="shared" si="6"/>
        <v>0</v>
      </c>
      <c r="M44" s="19">
        <f t="shared" si="7"/>
        <v>0</v>
      </c>
    </row>
    <row r="45" spans="1:13" ht="72">
      <c r="A45" s="11">
        <v>1</v>
      </c>
      <c r="B45" s="11">
        <v>6</v>
      </c>
      <c r="C45" s="11">
        <v>3</v>
      </c>
      <c r="D45" s="11"/>
      <c r="E45" s="11" t="s">
        <v>105</v>
      </c>
      <c r="F45" s="10" t="s">
        <v>102</v>
      </c>
      <c r="G45" s="11" t="s">
        <v>36</v>
      </c>
      <c r="H45" s="11">
        <v>2</v>
      </c>
      <c r="I45" s="20"/>
      <c r="J45" s="19">
        <f t="shared" ref="J45" si="23">H45*I45</f>
        <v>0</v>
      </c>
      <c r="K45" s="19"/>
      <c r="L45" s="19">
        <f t="shared" ref="L45" si="24">H45*K45</f>
        <v>0</v>
      </c>
      <c r="M45" s="19">
        <f t="shared" ref="M45" si="25">L45+J45</f>
        <v>0</v>
      </c>
    </row>
    <row r="46" spans="1:13" ht="96">
      <c r="A46" s="11">
        <v>1</v>
      </c>
      <c r="B46" s="11">
        <v>6</v>
      </c>
      <c r="C46" s="11">
        <v>4</v>
      </c>
      <c r="D46" s="11"/>
      <c r="E46" s="11" t="s">
        <v>107</v>
      </c>
      <c r="F46" s="10" t="s">
        <v>106</v>
      </c>
      <c r="G46" s="11" t="s">
        <v>36</v>
      </c>
      <c r="H46" s="11">
        <v>2</v>
      </c>
      <c r="I46" s="20"/>
      <c r="J46" s="19">
        <f t="shared" ref="J46" si="26">H46*I46</f>
        <v>0</v>
      </c>
      <c r="K46" s="19"/>
      <c r="L46" s="19">
        <f t="shared" ref="L46" si="27">H46*K46</f>
        <v>0</v>
      </c>
      <c r="M46" s="19">
        <f t="shared" ref="M46" si="28">L46+J46</f>
        <v>0</v>
      </c>
    </row>
    <row r="47" spans="1:13">
      <c r="A47" s="78"/>
      <c r="B47" s="78"/>
      <c r="C47" s="78"/>
      <c r="D47" s="78"/>
      <c r="E47" s="78"/>
      <c r="F47" s="94"/>
      <c r="G47" s="78"/>
      <c r="H47" s="78"/>
      <c r="I47" s="79"/>
      <c r="J47" s="80"/>
      <c r="K47" s="19"/>
      <c r="L47" s="80"/>
      <c r="M47" s="80"/>
    </row>
    <row r="48" spans="1:13">
      <c r="A48" s="81">
        <v>2</v>
      </c>
      <c r="B48" s="81">
        <v>0</v>
      </c>
      <c r="C48" s="81">
        <v>0</v>
      </c>
      <c r="D48" s="81"/>
      <c r="E48" s="91" t="s">
        <v>59</v>
      </c>
      <c r="F48" s="82"/>
      <c r="G48" s="81"/>
      <c r="H48" s="81"/>
      <c r="I48" s="83"/>
      <c r="J48" s="84">
        <f>J50</f>
        <v>0</v>
      </c>
      <c r="K48" s="84"/>
      <c r="L48" s="84">
        <f t="shared" ref="L48:M48" si="29">L50</f>
        <v>0</v>
      </c>
      <c r="M48" s="84">
        <f t="shared" si="29"/>
        <v>0</v>
      </c>
    </row>
    <row r="49" spans="1:14">
      <c r="E49" s="85"/>
      <c r="F49" s="73"/>
      <c r="I49" s="74"/>
      <c r="J49" s="86"/>
      <c r="K49" s="19"/>
      <c r="L49" s="75"/>
      <c r="M49" s="75"/>
    </row>
    <row r="50" spans="1:14">
      <c r="A50" s="70">
        <v>2</v>
      </c>
      <c r="B50" s="70">
        <v>1</v>
      </c>
      <c r="C50" s="70">
        <v>0</v>
      </c>
      <c r="D50" s="70"/>
      <c r="E50" s="70" t="s">
        <v>113</v>
      </c>
      <c r="F50" s="71"/>
      <c r="G50" s="70"/>
      <c r="H50" s="70"/>
      <c r="I50" s="77"/>
      <c r="J50" s="72">
        <f>SUM(J51:J53)</f>
        <v>0</v>
      </c>
      <c r="K50" s="72"/>
      <c r="L50" s="72">
        <f t="shared" ref="L50:M50" si="30">SUM(L51:L53)</f>
        <v>0</v>
      </c>
      <c r="M50" s="72">
        <f t="shared" si="30"/>
        <v>0</v>
      </c>
    </row>
    <row r="51" spans="1:14" ht="96">
      <c r="A51" s="1">
        <v>2</v>
      </c>
      <c r="B51" s="1">
        <v>1</v>
      </c>
      <c r="C51" s="1">
        <v>1</v>
      </c>
      <c r="D51" s="1"/>
      <c r="E51" s="1" t="s">
        <v>111</v>
      </c>
      <c r="F51" s="10" t="s">
        <v>116</v>
      </c>
      <c r="G51" s="1" t="s">
        <v>36</v>
      </c>
      <c r="H51" s="1">
        <v>506</v>
      </c>
      <c r="I51" s="13"/>
      <c r="J51" s="17">
        <f>I51*H51</f>
        <v>0</v>
      </c>
      <c r="K51" s="19"/>
      <c r="L51" s="17">
        <f>K51*H51</f>
        <v>0</v>
      </c>
      <c r="M51" s="17">
        <f>L51+J51</f>
        <v>0</v>
      </c>
    </row>
    <row r="52" spans="1:14" ht="48">
      <c r="A52" s="1">
        <v>2</v>
      </c>
      <c r="B52" s="1">
        <v>1</v>
      </c>
      <c r="C52" s="1">
        <v>2</v>
      </c>
      <c r="D52" s="1"/>
      <c r="E52" s="1" t="s">
        <v>108</v>
      </c>
      <c r="F52" s="10" t="s">
        <v>112</v>
      </c>
      <c r="G52" s="1" t="s">
        <v>36</v>
      </c>
      <c r="H52" s="1">
        <v>1</v>
      </c>
      <c r="I52" s="13"/>
      <c r="J52" s="17">
        <f t="shared" ref="J52" si="31">I52*H52</f>
        <v>0</v>
      </c>
      <c r="K52" s="19"/>
      <c r="L52" s="17">
        <f t="shared" ref="L52" si="32">K52*H52</f>
        <v>0</v>
      </c>
      <c r="M52" s="17">
        <f t="shared" ref="M52" si="33">L52+J52</f>
        <v>0</v>
      </c>
    </row>
    <row r="53" spans="1:14">
      <c r="A53" s="1">
        <v>2</v>
      </c>
      <c r="B53" s="1">
        <v>2</v>
      </c>
      <c r="C53" s="1">
        <v>3</v>
      </c>
      <c r="D53" s="1"/>
      <c r="E53" s="1" t="s">
        <v>109</v>
      </c>
      <c r="F53" s="10" t="s">
        <v>110</v>
      </c>
      <c r="G53" s="1" t="s">
        <v>36</v>
      </c>
      <c r="H53" s="1">
        <v>506</v>
      </c>
      <c r="I53" s="13"/>
      <c r="J53" s="17">
        <f t="shared" ref="J53" si="34">I53*H53</f>
        <v>0</v>
      </c>
      <c r="K53" s="19"/>
      <c r="L53" s="17">
        <f t="shared" ref="L53" si="35">K53*H53</f>
        <v>0</v>
      </c>
      <c r="M53" s="17">
        <f t="shared" ref="M53" si="36">L53+J53</f>
        <v>0</v>
      </c>
      <c r="N53" s="74"/>
    </row>
    <row r="54" spans="1:14">
      <c r="F54" s="73"/>
      <c r="K54" s="87"/>
      <c r="L54" s="87"/>
      <c r="M54" s="87"/>
    </row>
    <row r="55" spans="1:14">
      <c r="A55" s="88"/>
      <c r="B55" s="88"/>
      <c r="C55" s="88"/>
      <c r="D55" s="88"/>
      <c r="E55" s="88" t="s">
        <v>114</v>
      </c>
      <c r="F55" s="89"/>
      <c r="G55" s="88"/>
      <c r="H55" s="88"/>
      <c r="I55" s="88"/>
      <c r="J55" s="90">
        <f>J48+J15</f>
        <v>0</v>
      </c>
      <c r="K55" s="90"/>
      <c r="L55" s="90">
        <f t="shared" ref="L55:M55" si="37">L48+L15</f>
        <v>0</v>
      </c>
      <c r="M55" s="90">
        <f t="shared" si="37"/>
        <v>0</v>
      </c>
    </row>
    <row r="56" spans="1:14">
      <c r="F56" s="73"/>
    </row>
    <row r="57" spans="1:14">
      <c r="F57" s="73"/>
      <c r="K57" s="74"/>
      <c r="L57" s="74"/>
    </row>
    <row r="58" spans="1:14">
      <c r="F58" s="73"/>
    </row>
    <row r="59" spans="1:14">
      <c r="F59" s="73"/>
    </row>
    <row r="60" spans="1:14">
      <c r="F60" s="73"/>
    </row>
    <row r="61" spans="1:14">
      <c r="F61" s="73"/>
    </row>
    <row r="62" spans="1:14">
      <c r="F62" s="73"/>
    </row>
    <row r="63" spans="1:14">
      <c r="F63" s="73"/>
    </row>
    <row r="64" spans="1:14">
      <c r="F64" s="73"/>
    </row>
    <row r="65" spans="6:6">
      <c r="F65" s="73"/>
    </row>
    <row r="66" spans="6:6">
      <c r="F66" s="73"/>
    </row>
    <row r="67" spans="6:6">
      <c r="F67" s="73"/>
    </row>
    <row r="68" spans="6:6">
      <c r="F68" s="73"/>
    </row>
    <row r="69" spans="6:6">
      <c r="F69" s="73"/>
    </row>
    <row r="70" spans="6:6">
      <c r="F70" s="73"/>
    </row>
    <row r="71" spans="6:6">
      <c r="F71" s="73"/>
    </row>
    <row r="72" spans="6:6">
      <c r="F72" s="73"/>
    </row>
    <row r="73" spans="6:6">
      <c r="F73" s="73"/>
    </row>
    <row r="74" spans="6:6">
      <c r="F74" s="73"/>
    </row>
    <row r="75" spans="6:6">
      <c r="F75" s="73"/>
    </row>
    <row r="76" spans="6:6">
      <c r="F76" s="73"/>
    </row>
    <row r="77" spans="6:6">
      <c r="F77" s="73"/>
    </row>
    <row r="78" spans="6:6">
      <c r="F78" s="73"/>
    </row>
    <row r="79" spans="6:6">
      <c r="F79" s="73"/>
    </row>
    <row r="80" spans="6:6">
      <c r="F80" s="73"/>
    </row>
    <row r="81" spans="6:6">
      <c r="F81" s="73"/>
    </row>
    <row r="82" spans="6:6">
      <c r="F82" s="73"/>
    </row>
    <row r="83" spans="6:6">
      <c r="F83" s="73"/>
    </row>
    <row r="84" spans="6:6">
      <c r="F84" s="73"/>
    </row>
    <row r="85" spans="6:6">
      <c r="F85" s="73"/>
    </row>
    <row r="86" spans="6:6">
      <c r="F86" s="73"/>
    </row>
    <row r="87" spans="6:6">
      <c r="F87" s="73"/>
    </row>
    <row r="88" spans="6:6">
      <c r="F88" s="73"/>
    </row>
    <row r="89" spans="6:6">
      <c r="F89" s="73"/>
    </row>
    <row r="90" spans="6:6">
      <c r="F90" s="73"/>
    </row>
    <row r="91" spans="6:6">
      <c r="F91" s="73"/>
    </row>
    <row r="92" spans="6:6">
      <c r="F92" s="73"/>
    </row>
    <row r="93" spans="6:6">
      <c r="F93" s="73"/>
    </row>
    <row r="94" spans="6:6">
      <c r="F94" s="73"/>
    </row>
    <row r="95" spans="6:6">
      <c r="F95" s="73"/>
    </row>
    <row r="96" spans="6:6">
      <c r="F96" s="73"/>
    </row>
    <row r="97" spans="6:6">
      <c r="F97" s="73"/>
    </row>
    <row r="98" spans="6:6">
      <c r="F98" s="73"/>
    </row>
    <row r="99" spans="6:6">
      <c r="F99" s="73"/>
    </row>
    <row r="100" spans="6:6">
      <c r="F100" s="73"/>
    </row>
    <row r="101" spans="6:6">
      <c r="F101" s="73"/>
    </row>
    <row r="102" spans="6:6">
      <c r="F102" s="73"/>
    </row>
    <row r="103" spans="6:6">
      <c r="F103" s="73"/>
    </row>
    <row r="104" spans="6:6">
      <c r="F104" s="73"/>
    </row>
    <row r="105" spans="6:6">
      <c r="F105" s="73"/>
    </row>
    <row r="106" spans="6:6">
      <c r="F106" s="73"/>
    </row>
    <row r="107" spans="6:6">
      <c r="F107" s="73"/>
    </row>
    <row r="108" spans="6:6">
      <c r="F108" s="73"/>
    </row>
    <row r="109" spans="6:6">
      <c r="F109" s="73"/>
    </row>
    <row r="110" spans="6:6">
      <c r="F110" s="73"/>
    </row>
    <row r="111" spans="6:6">
      <c r="F111" s="73"/>
    </row>
    <row r="112" spans="6:6">
      <c r="F112" s="73"/>
    </row>
    <row r="113" spans="6:6">
      <c r="F113" s="73"/>
    </row>
    <row r="114" spans="6:6">
      <c r="F114" s="73"/>
    </row>
    <row r="115" spans="6:6">
      <c r="F115" s="73"/>
    </row>
    <row r="116" spans="6:6">
      <c r="F116" s="73"/>
    </row>
    <row r="117" spans="6:6">
      <c r="F117" s="73"/>
    </row>
    <row r="118" spans="6:6">
      <c r="F118" s="73"/>
    </row>
    <row r="119" spans="6:6">
      <c r="F119" s="73"/>
    </row>
    <row r="120" spans="6:6">
      <c r="F120" s="73"/>
    </row>
    <row r="121" spans="6:6">
      <c r="F121" s="73"/>
    </row>
    <row r="122" spans="6:6">
      <c r="F122" s="73"/>
    </row>
    <row r="123" spans="6:6">
      <c r="F123" s="73"/>
    </row>
    <row r="124" spans="6:6">
      <c r="F124" s="73"/>
    </row>
    <row r="125" spans="6:6">
      <c r="F125" s="73"/>
    </row>
    <row r="126" spans="6:6">
      <c r="F126" s="73"/>
    </row>
    <row r="127" spans="6:6">
      <c r="F127" s="73"/>
    </row>
    <row r="128" spans="6:6">
      <c r="F128" s="73"/>
    </row>
    <row r="129" spans="6:6">
      <c r="F129" s="73"/>
    </row>
    <row r="130" spans="6:6">
      <c r="F130" s="73"/>
    </row>
    <row r="131" spans="6:6">
      <c r="F131" s="73"/>
    </row>
    <row r="132" spans="6:6">
      <c r="F132" s="73"/>
    </row>
    <row r="133" spans="6:6">
      <c r="F133" s="73"/>
    </row>
    <row r="134" spans="6:6">
      <c r="F134" s="73"/>
    </row>
    <row r="135" spans="6:6">
      <c r="F135" s="73"/>
    </row>
    <row r="136" spans="6:6">
      <c r="F136" s="73"/>
    </row>
    <row r="137" spans="6:6">
      <c r="F137" s="73"/>
    </row>
    <row r="138" spans="6:6">
      <c r="F138" s="73"/>
    </row>
    <row r="139" spans="6:6">
      <c r="F139" s="73"/>
    </row>
    <row r="140" spans="6:6">
      <c r="F140" s="73"/>
    </row>
    <row r="141" spans="6:6">
      <c r="F141" s="73"/>
    </row>
    <row r="142" spans="6:6">
      <c r="F142" s="73"/>
    </row>
    <row r="143" spans="6:6">
      <c r="F143" s="73"/>
    </row>
    <row r="144" spans="6:6">
      <c r="F144" s="73"/>
    </row>
    <row r="145" spans="6:6">
      <c r="F145" s="73"/>
    </row>
    <row r="146" spans="6:6">
      <c r="F146" s="73"/>
    </row>
    <row r="147" spans="6:6">
      <c r="F147" s="73"/>
    </row>
    <row r="148" spans="6:6">
      <c r="F148" s="73"/>
    </row>
    <row r="149" spans="6:6">
      <c r="F149" s="73"/>
    </row>
    <row r="150" spans="6:6">
      <c r="F150" s="73"/>
    </row>
    <row r="151" spans="6:6">
      <c r="F151" s="73"/>
    </row>
    <row r="152" spans="6:6">
      <c r="F152" s="73"/>
    </row>
    <row r="153" spans="6:6">
      <c r="F153" s="73"/>
    </row>
    <row r="154" spans="6:6">
      <c r="F154" s="73"/>
    </row>
    <row r="155" spans="6:6">
      <c r="F155" s="73"/>
    </row>
    <row r="156" spans="6:6">
      <c r="F156" s="73"/>
    </row>
    <row r="157" spans="6:6">
      <c r="F157" s="73"/>
    </row>
    <row r="158" spans="6:6">
      <c r="F158" s="73"/>
    </row>
    <row r="159" spans="6:6">
      <c r="F159" s="73"/>
    </row>
    <row r="160" spans="6:6">
      <c r="F160" s="73"/>
    </row>
    <row r="161" spans="6:6">
      <c r="F161" s="73"/>
    </row>
    <row r="162" spans="6:6">
      <c r="F162" s="73"/>
    </row>
    <row r="163" spans="6:6">
      <c r="F163" s="73"/>
    </row>
    <row r="164" spans="6:6">
      <c r="F164" s="73"/>
    </row>
    <row r="165" spans="6:6">
      <c r="F165" s="73"/>
    </row>
    <row r="166" spans="6:6">
      <c r="F166" s="73"/>
    </row>
    <row r="167" spans="6:6">
      <c r="F167" s="73"/>
    </row>
    <row r="168" spans="6:6">
      <c r="F168" s="73"/>
    </row>
    <row r="169" spans="6:6">
      <c r="F169" s="73"/>
    </row>
    <row r="170" spans="6:6">
      <c r="F170" s="73"/>
    </row>
    <row r="171" spans="6:6">
      <c r="F171" s="73"/>
    </row>
    <row r="172" spans="6:6">
      <c r="F172" s="73"/>
    </row>
    <row r="173" spans="6:6">
      <c r="F173" s="73"/>
    </row>
    <row r="174" spans="6:6">
      <c r="F174" s="73"/>
    </row>
    <row r="175" spans="6:6">
      <c r="F175" s="73"/>
    </row>
    <row r="176" spans="6:6">
      <c r="F176" s="73"/>
    </row>
    <row r="177" spans="6:6">
      <c r="F177" s="73"/>
    </row>
    <row r="178" spans="6:6">
      <c r="F178" s="73"/>
    </row>
    <row r="179" spans="6:6">
      <c r="F179" s="73"/>
    </row>
    <row r="180" spans="6:6">
      <c r="F180" s="73"/>
    </row>
    <row r="181" spans="6:6">
      <c r="F181" s="73"/>
    </row>
    <row r="182" spans="6:6">
      <c r="F182" s="73"/>
    </row>
    <row r="183" spans="6:6">
      <c r="F183" s="73"/>
    </row>
    <row r="184" spans="6:6">
      <c r="F184" s="73"/>
    </row>
    <row r="185" spans="6:6">
      <c r="F185" s="73"/>
    </row>
    <row r="186" spans="6:6">
      <c r="F186" s="73"/>
    </row>
    <row r="187" spans="6:6">
      <c r="F187" s="73"/>
    </row>
    <row r="188" spans="6:6">
      <c r="F188" s="73"/>
    </row>
    <row r="189" spans="6:6">
      <c r="F189" s="73"/>
    </row>
    <row r="190" spans="6:6">
      <c r="F190" s="73"/>
    </row>
    <row r="191" spans="6:6">
      <c r="F191" s="73"/>
    </row>
    <row r="192" spans="6:6">
      <c r="F192" s="73"/>
    </row>
    <row r="193" spans="6:6">
      <c r="F193" s="73"/>
    </row>
    <row r="194" spans="6:6">
      <c r="F194" s="73"/>
    </row>
    <row r="195" spans="6:6">
      <c r="F195" s="73"/>
    </row>
    <row r="196" spans="6:6">
      <c r="F196" s="73"/>
    </row>
    <row r="197" spans="6:6">
      <c r="F197" s="73"/>
    </row>
    <row r="198" spans="6:6">
      <c r="F198" s="73"/>
    </row>
    <row r="199" spans="6:6">
      <c r="F199" s="73"/>
    </row>
    <row r="200" spans="6:6">
      <c r="F200" s="73"/>
    </row>
    <row r="201" spans="6:6">
      <c r="F201" s="73"/>
    </row>
    <row r="202" spans="6:6">
      <c r="F202" s="73"/>
    </row>
    <row r="203" spans="6:6">
      <c r="F203" s="73"/>
    </row>
    <row r="204" spans="6:6">
      <c r="F204" s="73"/>
    </row>
    <row r="205" spans="6:6">
      <c r="F205" s="73"/>
    </row>
    <row r="206" spans="6:6">
      <c r="F206" s="73"/>
    </row>
    <row r="207" spans="6:6">
      <c r="F207" s="73"/>
    </row>
    <row r="208" spans="6:6">
      <c r="F208" s="73"/>
    </row>
    <row r="209" spans="6:6">
      <c r="F209" s="73"/>
    </row>
    <row r="210" spans="6:6">
      <c r="F210" s="73"/>
    </row>
    <row r="211" spans="6:6">
      <c r="F211" s="73"/>
    </row>
    <row r="212" spans="6:6">
      <c r="F212" s="73"/>
    </row>
    <row r="213" spans="6:6">
      <c r="F213" s="73"/>
    </row>
    <row r="214" spans="6:6">
      <c r="F214" s="73"/>
    </row>
    <row r="215" spans="6:6">
      <c r="F215" s="73"/>
    </row>
    <row r="216" spans="6:6">
      <c r="F216" s="73"/>
    </row>
    <row r="217" spans="6:6">
      <c r="F217" s="73"/>
    </row>
    <row r="218" spans="6:6">
      <c r="F218" s="73"/>
    </row>
    <row r="219" spans="6:6">
      <c r="F219" s="73"/>
    </row>
    <row r="220" spans="6:6">
      <c r="F220" s="73"/>
    </row>
    <row r="221" spans="6:6">
      <c r="F221" s="73"/>
    </row>
    <row r="222" spans="6:6">
      <c r="F222" s="73"/>
    </row>
    <row r="223" spans="6:6">
      <c r="F223" s="73"/>
    </row>
    <row r="224" spans="6:6">
      <c r="F224" s="73"/>
    </row>
    <row r="225" spans="6:6">
      <c r="F225" s="73"/>
    </row>
    <row r="226" spans="6:6">
      <c r="F226" s="73"/>
    </row>
    <row r="227" spans="6:6">
      <c r="F227" s="73"/>
    </row>
    <row r="228" spans="6:6">
      <c r="F228" s="73"/>
    </row>
    <row r="229" spans="6:6">
      <c r="F229" s="73"/>
    </row>
    <row r="230" spans="6:6">
      <c r="F230" s="73"/>
    </row>
    <row r="231" spans="6:6">
      <c r="F231" s="73"/>
    </row>
    <row r="232" spans="6:6">
      <c r="F232" s="73"/>
    </row>
    <row r="233" spans="6:6">
      <c r="F233" s="73"/>
    </row>
    <row r="234" spans="6:6">
      <c r="F234" s="73"/>
    </row>
    <row r="235" spans="6:6">
      <c r="F235" s="73"/>
    </row>
    <row r="236" spans="6:6">
      <c r="F236" s="73"/>
    </row>
    <row r="237" spans="6:6">
      <c r="F237" s="73"/>
    </row>
    <row r="238" spans="6:6">
      <c r="F238" s="73"/>
    </row>
    <row r="239" spans="6:6">
      <c r="F239" s="73"/>
    </row>
    <row r="240" spans="6:6">
      <c r="F240" s="73"/>
    </row>
    <row r="241" spans="6:6">
      <c r="F241" s="73"/>
    </row>
    <row r="242" spans="6:6">
      <c r="F242" s="73"/>
    </row>
    <row r="243" spans="6:6">
      <c r="F243" s="73"/>
    </row>
    <row r="244" spans="6:6">
      <c r="F244" s="73"/>
    </row>
    <row r="245" spans="6:6">
      <c r="F245" s="73"/>
    </row>
    <row r="246" spans="6:6">
      <c r="F246" s="73"/>
    </row>
    <row r="247" spans="6:6">
      <c r="F247" s="73"/>
    </row>
    <row r="248" spans="6:6">
      <c r="F248" s="73"/>
    </row>
    <row r="249" spans="6:6">
      <c r="F249" s="73"/>
    </row>
    <row r="250" spans="6:6">
      <c r="F250" s="73"/>
    </row>
    <row r="251" spans="6:6">
      <c r="F251" s="73"/>
    </row>
    <row r="252" spans="6:6">
      <c r="F252" s="73"/>
    </row>
    <row r="253" spans="6:6">
      <c r="F253" s="73"/>
    </row>
    <row r="254" spans="6:6">
      <c r="F254" s="73"/>
    </row>
    <row r="255" spans="6:6">
      <c r="F255" s="73"/>
    </row>
    <row r="256" spans="6:6">
      <c r="F256" s="73"/>
    </row>
    <row r="257" spans="6:6">
      <c r="F257" s="73"/>
    </row>
    <row r="258" spans="6:6">
      <c r="F258" s="73"/>
    </row>
    <row r="259" spans="6:6">
      <c r="F259" s="73"/>
    </row>
    <row r="260" spans="6:6">
      <c r="F260" s="73"/>
    </row>
    <row r="261" spans="6:6">
      <c r="F261" s="73"/>
    </row>
    <row r="262" spans="6:6">
      <c r="F262" s="73"/>
    </row>
    <row r="263" spans="6:6">
      <c r="F263" s="73"/>
    </row>
    <row r="264" spans="6:6">
      <c r="F264" s="73"/>
    </row>
    <row r="265" spans="6:6">
      <c r="F265" s="73"/>
    </row>
    <row r="266" spans="6:6">
      <c r="F266" s="73"/>
    </row>
    <row r="267" spans="6:6">
      <c r="F267" s="73"/>
    </row>
    <row r="268" spans="6:6">
      <c r="F268" s="73"/>
    </row>
    <row r="269" spans="6:6">
      <c r="F269" s="73"/>
    </row>
    <row r="270" spans="6:6">
      <c r="F270" s="73"/>
    </row>
    <row r="271" spans="6:6">
      <c r="F271" s="73"/>
    </row>
    <row r="272" spans="6:6">
      <c r="F272" s="73"/>
    </row>
    <row r="273" spans="6:6">
      <c r="F273" s="73"/>
    </row>
    <row r="274" spans="6:6">
      <c r="F274" s="73"/>
    </row>
    <row r="275" spans="6:6">
      <c r="F275" s="73"/>
    </row>
    <row r="276" spans="6:6">
      <c r="F276" s="73"/>
    </row>
    <row r="277" spans="6:6">
      <c r="F277" s="73"/>
    </row>
    <row r="278" spans="6:6">
      <c r="F278" s="73"/>
    </row>
  </sheetData>
  <customSheetViews>
    <customSheetView guid="{DACE3284-2EB8-4E92-BA98-14A3156B62B6}" scale="40">
      <selection activeCell="M671" sqref="M671"/>
      <pageMargins left="0.7" right="0.7" top="0.78740157499999996" bottom="0.78740157499999996" header="0.3" footer="0.3"/>
    </customSheetView>
    <customSheetView guid="{AAC4D925-7C2B-4EC0-B24E-70E2F8CC10ED}" fitToPage="1" hiddenRows="1">
      <pane ySplit="12" topLeftCell="A83" activePane="bottomLeft" state="frozen"/>
      <selection pane="bottomLeft" activeCell="F19" sqref="F19"/>
      <pageMargins left="0.7" right="0.7" top="0.78740157499999996" bottom="0.78740157499999996" header="0.3" footer="0.3"/>
      <pageSetup paperSize="9" scale="57" fitToHeight="0" orientation="landscape" horizontalDpi="4294967293" verticalDpi="4294967293" r:id="rId1"/>
    </customSheetView>
    <customSheetView guid="{C19813A1-C784-4952-B85C-2FCC8C624358}">
      <pane ySplit="1" topLeftCell="A41" activePane="bottomLeft" state="frozen"/>
      <selection pane="bottomLeft" activeCell="E60" sqref="E60"/>
      <pageMargins left="0.7" right="0.7" top="0.78740157499999996" bottom="0.78740157499999996" header="0.3" footer="0.3"/>
    </customSheetView>
    <customSheetView guid="{344B49BF-B8E0-455C-B879-716E0DE38B93}" scale="130">
      <pane ySplit="1" topLeftCell="A134" activePane="bottomLeft" state="frozen"/>
      <selection pane="bottomLeft" activeCell="I144" sqref="I144"/>
      <pageMargins left="0.7" right="0.7" top="0.78740157499999996" bottom="0.78740157499999996" header="0.3" footer="0.3"/>
    </customSheetView>
    <customSheetView guid="{A576EE60-6C54-4FCF-9821-C686072B39F2}" scale="130">
      <pane ySplit="1" topLeftCell="A215" activePane="bottomLeft" state="frozen"/>
      <selection pane="bottomLeft" activeCell="F216" sqref="F216"/>
      <pageMargins left="0.7" right="0.7" top="0.78740157499999996" bottom="0.78740157499999996" header="0.3" footer="0.3"/>
    </customSheetView>
    <customSheetView guid="{F02DFFE7-2059-46BE-B2AE-486C235E3793}" scale="115" fitToPage="1">
      <selection activeCell="J19" sqref="J19"/>
      <pageMargins left="0.7" right="0.7" top="0.78740157499999996" bottom="0.78740157499999996" header="0.3" footer="0.3"/>
      <pageSetup paperSize="9" scale="57" fitToHeight="0" orientation="landscape" horizontalDpi="4294967293" verticalDpi="4294967293" r:id="rId2"/>
    </customSheetView>
  </customSheetViews>
  <mergeCells count="1">
    <mergeCell ref="A13:C13"/>
  </mergeCells>
  <phoneticPr fontId="5" type="noConversion"/>
  <pageMargins left="0.7" right="0.7" top="0.78740157499999996" bottom="0.78740157499999996" header="0.3" footer="0.3"/>
  <pageSetup paperSize="9" scale="61" fitToHeight="0" orientation="landscape" horizontalDpi="4294967293" verticalDpi="4294967293"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A40E5-5213-4E8E-9B5D-6D9FAE50D9E5}">
  <sheetPr>
    <pageSetUpPr fitToPage="1"/>
  </sheetPr>
  <dimension ref="A1:M260"/>
  <sheetViews>
    <sheetView zoomScale="115" zoomScaleNormal="115" workbookViewId="0">
      <selection activeCell="E44" sqref="E44"/>
    </sheetView>
  </sheetViews>
  <sheetFormatPr defaultColWidth="8.88671875" defaultRowHeight="14.4"/>
  <cols>
    <col min="1" max="1" width="2" style="1" bestFit="1" customWidth="1"/>
    <col min="2" max="2" width="3.44140625" style="1" bestFit="1" customWidth="1"/>
    <col min="3" max="3" width="3" style="1" bestFit="1" customWidth="1"/>
    <col min="4" max="4" width="35" style="1" bestFit="1" customWidth="1"/>
    <col min="5" max="5" width="73" style="4" customWidth="1"/>
    <col min="6" max="6" width="2.88671875" style="1" customWidth="1"/>
    <col min="7" max="7" width="5.6640625" style="1" bestFit="1" customWidth="1"/>
    <col min="8" max="8" width="16.33203125" style="1" customWidth="1"/>
    <col min="9" max="9" width="17.33203125" style="15" customWidth="1"/>
    <col min="10" max="10" width="16.6640625" style="1" bestFit="1" customWidth="1"/>
    <col min="11" max="11" width="17.6640625" style="57" bestFit="1" customWidth="1"/>
    <col min="12" max="12" width="11" style="1" bestFit="1" customWidth="1"/>
    <col min="13" max="13" width="11.6640625" style="1" bestFit="1" customWidth="1"/>
    <col min="14" max="16384" width="8.88671875" style="1"/>
  </cols>
  <sheetData>
    <row r="1" spans="1:10">
      <c r="A1" s="49" t="s">
        <v>28</v>
      </c>
      <c r="B1" s="33"/>
      <c r="C1" s="33"/>
      <c r="D1" s="34"/>
      <c r="E1" s="34"/>
      <c r="F1" s="35"/>
      <c r="G1" s="35"/>
      <c r="H1" s="35"/>
      <c r="I1" s="36" t="s">
        <v>6</v>
      </c>
    </row>
    <row r="2" spans="1:10">
      <c r="A2" s="37"/>
      <c r="D2" s="26"/>
      <c r="E2" s="26"/>
      <c r="F2" s="28"/>
      <c r="G2" s="28"/>
      <c r="H2" s="28"/>
      <c r="I2" s="38" t="s">
        <v>9</v>
      </c>
    </row>
    <row r="3" spans="1:10">
      <c r="A3" s="39"/>
      <c r="B3" s="32"/>
      <c r="C3" s="32"/>
      <c r="D3" s="29"/>
      <c r="E3" s="29"/>
      <c r="F3" s="30"/>
      <c r="G3" s="30"/>
      <c r="H3" s="30"/>
      <c r="I3" s="40" t="s">
        <v>10</v>
      </c>
    </row>
    <row r="4" spans="1:10">
      <c r="D4" s="26"/>
      <c r="E4" s="26"/>
      <c r="F4" s="28"/>
      <c r="G4" s="28"/>
      <c r="H4" s="28"/>
      <c r="I4" s="28"/>
    </row>
    <row r="5" spans="1:10">
      <c r="A5" s="41" t="s">
        <v>27</v>
      </c>
      <c r="B5" s="42"/>
      <c r="C5" s="42"/>
      <c r="D5" s="42"/>
      <c r="E5" s="42"/>
      <c r="F5" s="42"/>
      <c r="G5" s="42"/>
      <c r="H5" s="42"/>
      <c r="I5" s="36" t="s">
        <v>7</v>
      </c>
    </row>
    <row r="6" spans="1:10">
      <c r="A6" s="43"/>
      <c r="B6" s="31"/>
      <c r="C6" s="31"/>
      <c r="D6" s="31"/>
      <c r="E6" s="31"/>
      <c r="F6" s="26"/>
      <c r="G6" s="26"/>
      <c r="H6" s="26"/>
      <c r="I6" s="38" t="s">
        <v>11</v>
      </c>
    </row>
    <row r="7" spans="1:10">
      <c r="A7" s="44"/>
      <c r="B7" s="45"/>
      <c r="C7" s="45"/>
      <c r="D7" s="45"/>
      <c r="E7" s="50"/>
      <c r="F7" s="29"/>
      <c r="G7" s="29"/>
      <c r="H7" s="29"/>
      <c r="I7" s="40" t="s">
        <v>12</v>
      </c>
    </row>
    <row r="8" spans="1:10">
      <c r="A8" s="31"/>
      <c r="B8" s="31"/>
      <c r="C8" s="31"/>
      <c r="D8" s="31"/>
      <c r="E8" s="31"/>
      <c r="F8" s="26"/>
      <c r="G8" s="26"/>
      <c r="H8" s="26"/>
      <c r="I8" s="28"/>
    </row>
    <row r="9" spans="1:10">
      <c r="A9" s="46" t="s">
        <v>26</v>
      </c>
      <c r="B9" s="47"/>
      <c r="C9" s="47"/>
      <c r="D9" s="47"/>
      <c r="E9" s="47"/>
      <c r="F9" s="47"/>
      <c r="G9" s="47"/>
      <c r="H9" s="47"/>
      <c r="I9" s="48" t="s">
        <v>8</v>
      </c>
    </row>
    <row r="10" spans="1:10">
      <c r="A10" s="31"/>
      <c r="B10" s="31"/>
      <c r="C10" s="31"/>
      <c r="D10" s="31"/>
      <c r="E10" s="31"/>
      <c r="F10" s="31"/>
      <c r="G10" s="31"/>
      <c r="H10" s="31"/>
      <c r="I10" s="27"/>
    </row>
    <row r="11" spans="1:10">
      <c r="A11" s="31" t="s">
        <v>29</v>
      </c>
      <c r="B11" s="31"/>
      <c r="C11" s="31"/>
      <c r="D11" s="31"/>
      <c r="E11" s="31"/>
      <c r="F11" s="31"/>
      <c r="G11" s="31"/>
      <c r="H11" s="31"/>
      <c r="I11" s="27"/>
    </row>
    <row r="13" spans="1:10">
      <c r="A13" s="132" t="s">
        <v>2</v>
      </c>
      <c r="B13" s="132"/>
      <c r="C13" s="132"/>
      <c r="D13" s="3" t="s">
        <v>0</v>
      </c>
      <c r="E13" s="5" t="s">
        <v>1</v>
      </c>
      <c r="F13" s="3" t="s">
        <v>3</v>
      </c>
      <c r="G13" s="3" t="s">
        <v>4</v>
      </c>
      <c r="H13" s="3" t="s">
        <v>23</v>
      </c>
      <c r="I13" s="3" t="s">
        <v>24</v>
      </c>
    </row>
    <row r="15" spans="1:10">
      <c r="A15" s="6">
        <v>1</v>
      </c>
      <c r="B15" s="6">
        <v>0</v>
      </c>
      <c r="C15" s="6">
        <v>0</v>
      </c>
      <c r="D15" s="7" t="s">
        <v>25</v>
      </c>
      <c r="E15" s="9"/>
      <c r="F15" s="8"/>
      <c r="G15" s="8"/>
      <c r="H15" s="8"/>
      <c r="I15" s="18">
        <f>SUM(I17:I35)</f>
        <v>0</v>
      </c>
      <c r="J15" s="13"/>
    </row>
    <row r="16" spans="1:10">
      <c r="E16" s="14"/>
      <c r="H16" s="13"/>
      <c r="I16" s="17"/>
    </row>
    <row r="17" spans="1:13">
      <c r="A17" s="1">
        <v>1</v>
      </c>
      <c r="B17" s="1">
        <v>1</v>
      </c>
      <c r="C17" s="1">
        <v>0</v>
      </c>
      <c r="D17" s="1" t="s">
        <v>39</v>
      </c>
      <c r="E17" s="55"/>
      <c r="F17" s="1" t="s">
        <v>37</v>
      </c>
      <c r="G17" s="1">
        <v>1</v>
      </c>
      <c r="H17" s="13"/>
      <c r="I17" s="17">
        <f t="shared" ref="I17:I35" si="0">G17*H17</f>
        <v>0</v>
      </c>
      <c r="J17" s="11"/>
      <c r="L17" s="13"/>
      <c r="M17" s="13"/>
    </row>
    <row r="18" spans="1:13">
      <c r="A18" s="1">
        <v>1</v>
      </c>
      <c r="B18" s="1">
        <v>2</v>
      </c>
      <c r="C18" s="1">
        <v>0</v>
      </c>
      <c r="D18" s="1" t="s">
        <v>38</v>
      </c>
      <c r="E18" s="55"/>
      <c r="F18" s="1" t="s">
        <v>37</v>
      </c>
      <c r="G18" s="1">
        <v>1</v>
      </c>
      <c r="H18" s="13"/>
      <c r="I18" s="17">
        <f t="shared" si="0"/>
        <v>0</v>
      </c>
      <c r="J18" s="12"/>
      <c r="L18" s="13"/>
      <c r="M18" s="13"/>
    </row>
    <row r="19" spans="1:13">
      <c r="A19" s="1">
        <v>1</v>
      </c>
      <c r="B19" s="1">
        <v>3</v>
      </c>
      <c r="C19" s="1">
        <v>0</v>
      </c>
      <c r="D19" s="1" t="s">
        <v>40</v>
      </c>
      <c r="E19" s="55"/>
      <c r="F19" s="1" t="s">
        <v>37</v>
      </c>
      <c r="G19" s="1">
        <v>1</v>
      </c>
      <c r="H19" s="13"/>
      <c r="I19" s="17">
        <f t="shared" si="0"/>
        <v>0</v>
      </c>
      <c r="J19" s="12"/>
      <c r="L19" s="13"/>
      <c r="M19" s="13"/>
    </row>
    <row r="20" spans="1:13">
      <c r="A20" s="1">
        <v>1</v>
      </c>
      <c r="B20" s="1">
        <v>4</v>
      </c>
      <c r="C20" s="1">
        <v>0</v>
      </c>
      <c r="D20" s="1" t="s">
        <v>56</v>
      </c>
      <c r="E20" s="56"/>
      <c r="F20" s="1" t="s">
        <v>37</v>
      </c>
      <c r="G20" s="1">
        <v>1</v>
      </c>
      <c r="H20" s="13"/>
      <c r="I20" s="17">
        <f t="shared" si="0"/>
        <v>0</v>
      </c>
      <c r="J20" s="12"/>
      <c r="L20" s="13"/>
      <c r="M20" s="13"/>
    </row>
    <row r="21" spans="1:13">
      <c r="A21" s="1">
        <v>1</v>
      </c>
      <c r="B21" s="1">
        <v>5</v>
      </c>
      <c r="C21" s="1">
        <v>0</v>
      </c>
      <c r="D21" s="1" t="s">
        <v>46</v>
      </c>
      <c r="E21" s="56"/>
      <c r="F21" s="1" t="s">
        <v>37</v>
      </c>
      <c r="G21" s="1">
        <v>1</v>
      </c>
      <c r="H21" s="13"/>
      <c r="I21" s="17">
        <f t="shared" si="0"/>
        <v>0</v>
      </c>
      <c r="J21" s="12"/>
      <c r="L21" s="13"/>
      <c r="M21" s="13"/>
    </row>
    <row r="22" spans="1:13">
      <c r="A22" s="1">
        <v>1</v>
      </c>
      <c r="B22" s="1">
        <v>6</v>
      </c>
      <c r="C22" s="1">
        <v>0</v>
      </c>
      <c r="D22" s="1" t="s">
        <v>45</v>
      </c>
      <c r="E22" s="55"/>
      <c r="F22" s="1" t="s">
        <v>37</v>
      </c>
      <c r="G22" s="1">
        <v>1</v>
      </c>
      <c r="H22" s="13"/>
      <c r="I22" s="17">
        <f t="shared" si="0"/>
        <v>0</v>
      </c>
      <c r="J22" s="12"/>
      <c r="L22" s="13"/>
      <c r="M22" s="13"/>
    </row>
    <row r="23" spans="1:13">
      <c r="A23" s="1">
        <v>1</v>
      </c>
      <c r="B23" s="1">
        <v>7</v>
      </c>
      <c r="C23" s="1">
        <v>0</v>
      </c>
      <c r="D23" s="1" t="s">
        <v>41</v>
      </c>
      <c r="E23" s="55"/>
      <c r="F23" s="1" t="s">
        <v>37</v>
      </c>
      <c r="G23" s="1">
        <v>1</v>
      </c>
      <c r="H23" s="13"/>
      <c r="I23" s="17">
        <f t="shared" si="0"/>
        <v>0</v>
      </c>
      <c r="J23" s="12"/>
      <c r="L23" s="13"/>
      <c r="M23" s="13"/>
    </row>
    <row r="24" spans="1:13">
      <c r="A24" s="1">
        <v>1</v>
      </c>
      <c r="B24" s="1">
        <v>8</v>
      </c>
      <c r="C24" s="1">
        <v>0</v>
      </c>
      <c r="D24" s="1" t="s">
        <v>42</v>
      </c>
      <c r="E24" s="55"/>
      <c r="F24" s="1" t="s">
        <v>37</v>
      </c>
      <c r="G24" s="1">
        <v>1</v>
      </c>
      <c r="H24" s="13"/>
      <c r="I24" s="17">
        <f t="shared" si="0"/>
        <v>0</v>
      </c>
      <c r="J24" s="12"/>
      <c r="L24" s="13"/>
      <c r="M24" s="13"/>
    </row>
    <row r="25" spans="1:13">
      <c r="A25" s="1">
        <v>1</v>
      </c>
      <c r="B25" s="1">
        <v>9</v>
      </c>
      <c r="C25" s="1">
        <v>0</v>
      </c>
      <c r="D25" s="1" t="s">
        <v>43</v>
      </c>
      <c r="E25" s="55"/>
      <c r="F25" s="1" t="s">
        <v>37</v>
      </c>
      <c r="G25" s="1">
        <v>1</v>
      </c>
      <c r="H25" s="13"/>
      <c r="I25" s="17">
        <f t="shared" si="0"/>
        <v>0</v>
      </c>
      <c r="J25" s="12"/>
      <c r="L25" s="13"/>
      <c r="M25" s="13"/>
    </row>
    <row r="26" spans="1:13">
      <c r="A26" s="1">
        <v>1</v>
      </c>
      <c r="B26" s="1">
        <v>10</v>
      </c>
      <c r="C26" s="1">
        <v>0</v>
      </c>
      <c r="D26" s="1" t="s">
        <v>57</v>
      </c>
      <c r="E26" s="55"/>
      <c r="F26" s="1" t="s">
        <v>37</v>
      </c>
      <c r="G26" s="1">
        <v>1</v>
      </c>
      <c r="H26" s="13"/>
      <c r="I26" s="17">
        <f t="shared" si="0"/>
        <v>0</v>
      </c>
      <c r="J26" s="12"/>
      <c r="L26" s="13"/>
      <c r="M26" s="13"/>
    </row>
    <row r="27" spans="1:13">
      <c r="A27" s="1">
        <v>1</v>
      </c>
      <c r="B27" s="1">
        <v>11</v>
      </c>
      <c r="C27" s="1">
        <v>0</v>
      </c>
      <c r="D27" s="1" t="s">
        <v>44</v>
      </c>
      <c r="E27" s="55"/>
      <c r="F27" s="1" t="s">
        <v>37</v>
      </c>
      <c r="G27" s="1">
        <v>1</v>
      </c>
      <c r="H27" s="13"/>
      <c r="I27" s="17">
        <f t="shared" si="0"/>
        <v>0</v>
      </c>
      <c r="J27" s="12"/>
      <c r="L27" s="13"/>
      <c r="M27" s="13"/>
    </row>
    <row r="28" spans="1:13">
      <c r="A28" s="1">
        <v>1</v>
      </c>
      <c r="B28" s="1">
        <v>12</v>
      </c>
      <c r="C28" s="1">
        <v>0</v>
      </c>
      <c r="D28" s="1" t="s">
        <v>47</v>
      </c>
      <c r="E28" s="55"/>
      <c r="F28" s="1" t="s">
        <v>37</v>
      </c>
      <c r="G28" s="1">
        <v>1</v>
      </c>
      <c r="H28" s="13"/>
      <c r="I28" s="17">
        <f t="shared" si="0"/>
        <v>0</v>
      </c>
      <c r="J28" s="12"/>
      <c r="L28" s="13"/>
      <c r="M28" s="13"/>
    </row>
    <row r="29" spans="1:13">
      <c r="A29" s="1">
        <v>1</v>
      </c>
      <c r="B29" s="1">
        <v>13</v>
      </c>
      <c r="C29" s="1">
        <v>0</v>
      </c>
      <c r="D29" s="1" t="s">
        <v>48</v>
      </c>
      <c r="E29" s="55"/>
      <c r="F29" s="1" t="s">
        <v>37</v>
      </c>
      <c r="G29" s="1">
        <v>1</v>
      </c>
      <c r="H29" s="13"/>
      <c r="I29" s="17">
        <f t="shared" si="0"/>
        <v>0</v>
      </c>
      <c r="J29" s="12"/>
      <c r="L29" s="13"/>
      <c r="M29" s="13"/>
    </row>
    <row r="30" spans="1:13">
      <c r="A30" s="1">
        <v>1</v>
      </c>
      <c r="B30" s="1">
        <v>14</v>
      </c>
      <c r="C30" s="1">
        <v>0</v>
      </c>
      <c r="D30" s="1" t="s">
        <v>49</v>
      </c>
      <c r="E30" s="55"/>
      <c r="F30" s="1" t="s">
        <v>37</v>
      </c>
      <c r="G30" s="1">
        <v>1</v>
      </c>
      <c r="H30" s="13"/>
      <c r="I30" s="17">
        <f t="shared" si="0"/>
        <v>0</v>
      </c>
      <c r="J30" s="12"/>
      <c r="L30" s="13"/>
      <c r="M30" s="13"/>
    </row>
    <row r="31" spans="1:13">
      <c r="A31" s="1">
        <v>1</v>
      </c>
      <c r="B31" s="1">
        <v>15</v>
      </c>
      <c r="C31" s="1">
        <v>0</v>
      </c>
      <c r="D31" s="1" t="s">
        <v>50</v>
      </c>
      <c r="E31" s="55"/>
      <c r="F31" s="1" t="s">
        <v>37</v>
      </c>
      <c r="G31" s="1">
        <v>1</v>
      </c>
      <c r="H31" s="13"/>
      <c r="I31" s="17">
        <f t="shared" si="0"/>
        <v>0</v>
      </c>
      <c r="J31" s="12"/>
      <c r="L31" s="13"/>
      <c r="M31" s="13"/>
    </row>
    <row r="32" spans="1:13">
      <c r="A32" s="1">
        <v>1</v>
      </c>
      <c r="B32" s="1">
        <v>16</v>
      </c>
      <c r="C32" s="1">
        <v>0</v>
      </c>
      <c r="D32" s="1" t="s">
        <v>54</v>
      </c>
      <c r="E32" s="55"/>
      <c r="F32" s="1" t="s">
        <v>37</v>
      </c>
      <c r="G32" s="1">
        <v>1</v>
      </c>
      <c r="H32" s="13"/>
      <c r="I32" s="17">
        <f t="shared" si="0"/>
        <v>0</v>
      </c>
      <c r="J32" s="12"/>
      <c r="L32" s="13"/>
      <c r="M32" s="13"/>
    </row>
    <row r="33" spans="1:13">
      <c r="A33" s="1">
        <v>1</v>
      </c>
      <c r="B33" s="1">
        <v>17</v>
      </c>
      <c r="C33" s="1">
        <v>0</v>
      </c>
      <c r="D33" s="1" t="s">
        <v>51</v>
      </c>
      <c r="E33" s="55"/>
      <c r="F33" s="1" t="s">
        <v>37</v>
      </c>
      <c r="G33" s="1">
        <v>1</v>
      </c>
      <c r="H33" s="13"/>
      <c r="I33" s="17">
        <f t="shared" si="0"/>
        <v>0</v>
      </c>
      <c r="J33" s="12"/>
      <c r="L33" s="13"/>
      <c r="M33" s="13"/>
    </row>
    <row r="34" spans="1:13">
      <c r="A34" s="1">
        <v>1</v>
      </c>
      <c r="B34" s="1">
        <v>18</v>
      </c>
      <c r="C34" s="1">
        <v>0</v>
      </c>
      <c r="D34" s="1" t="s">
        <v>52</v>
      </c>
      <c r="E34" s="55"/>
      <c r="F34" s="1" t="s">
        <v>37</v>
      </c>
      <c r="G34" s="1">
        <v>1</v>
      </c>
      <c r="H34" s="13"/>
      <c r="I34" s="17">
        <f t="shared" si="0"/>
        <v>0</v>
      </c>
      <c r="J34" s="12"/>
      <c r="L34" s="13"/>
      <c r="M34" s="13"/>
    </row>
    <row r="35" spans="1:13">
      <c r="A35" s="1">
        <v>1</v>
      </c>
      <c r="B35" s="1">
        <v>19</v>
      </c>
      <c r="C35" s="1">
        <v>0</v>
      </c>
      <c r="D35" s="1" t="s">
        <v>55</v>
      </c>
      <c r="E35" s="55"/>
      <c r="F35" s="1" t="s">
        <v>37</v>
      </c>
      <c r="G35" s="1">
        <v>1</v>
      </c>
      <c r="H35" s="13"/>
      <c r="I35" s="17">
        <f t="shared" si="0"/>
        <v>0</v>
      </c>
      <c r="J35" s="12"/>
      <c r="L35" s="13"/>
      <c r="M35" s="13"/>
    </row>
    <row r="36" spans="1:13">
      <c r="E36" s="10"/>
    </row>
    <row r="37" spans="1:13" s="24" customFormat="1">
      <c r="A37" s="21"/>
      <c r="B37" s="21"/>
      <c r="C37" s="21"/>
      <c r="D37" s="21" t="s">
        <v>5</v>
      </c>
      <c r="E37" s="22"/>
      <c r="F37" s="21"/>
      <c r="G37" s="21"/>
      <c r="H37" s="21"/>
      <c r="I37" s="25">
        <f>I15</f>
        <v>0</v>
      </c>
      <c r="J37" s="23"/>
      <c r="K37" s="58"/>
    </row>
    <row r="38" spans="1:13">
      <c r="E38" s="10"/>
    </row>
    <row r="39" spans="1:13">
      <c r="E39" s="10"/>
      <c r="J39" s="13"/>
    </row>
    <row r="40" spans="1:13">
      <c r="E40" s="10"/>
    </row>
    <row r="41" spans="1:13">
      <c r="E41" s="10"/>
    </row>
    <row r="42" spans="1:13">
      <c r="E42" s="10"/>
    </row>
    <row r="43" spans="1:13">
      <c r="E43" s="10"/>
    </row>
    <row r="44" spans="1:13">
      <c r="E44" s="10"/>
    </row>
    <row r="45" spans="1:13">
      <c r="E45" s="10"/>
    </row>
    <row r="46" spans="1:13">
      <c r="E46" s="10"/>
    </row>
    <row r="47" spans="1:13">
      <c r="E47" s="10"/>
    </row>
    <row r="48" spans="1:13">
      <c r="E48" s="10"/>
    </row>
    <row r="49" spans="5:5">
      <c r="E49" s="10"/>
    </row>
    <row r="50" spans="5:5">
      <c r="E50" s="10"/>
    </row>
    <row r="51" spans="5:5">
      <c r="E51" s="10"/>
    </row>
    <row r="52" spans="5:5">
      <c r="E52" s="10"/>
    </row>
    <row r="53" spans="5:5">
      <c r="E53" s="10"/>
    </row>
    <row r="54" spans="5:5">
      <c r="E54" s="10"/>
    </row>
    <row r="55" spans="5:5">
      <c r="E55" s="10"/>
    </row>
    <row r="56" spans="5:5">
      <c r="E56" s="10"/>
    </row>
    <row r="57" spans="5:5">
      <c r="E57" s="10"/>
    </row>
    <row r="58" spans="5:5">
      <c r="E58" s="10"/>
    </row>
    <row r="59" spans="5:5">
      <c r="E59" s="10"/>
    </row>
    <row r="60" spans="5:5">
      <c r="E60" s="10"/>
    </row>
    <row r="61" spans="5:5">
      <c r="E61" s="10"/>
    </row>
    <row r="62" spans="5:5">
      <c r="E62" s="10"/>
    </row>
    <row r="63" spans="5:5">
      <c r="E63" s="10"/>
    </row>
    <row r="64" spans="5:5">
      <c r="E64" s="10"/>
    </row>
    <row r="65" spans="5:5">
      <c r="E65" s="10"/>
    </row>
    <row r="66" spans="5:5">
      <c r="E66" s="10"/>
    </row>
    <row r="67" spans="5:5">
      <c r="E67" s="10"/>
    </row>
    <row r="68" spans="5:5">
      <c r="E68" s="10"/>
    </row>
    <row r="69" spans="5:5">
      <c r="E69" s="10"/>
    </row>
    <row r="70" spans="5:5">
      <c r="E70" s="10"/>
    </row>
    <row r="71" spans="5:5">
      <c r="E71" s="10"/>
    </row>
    <row r="72" spans="5:5">
      <c r="E72" s="10"/>
    </row>
    <row r="73" spans="5:5">
      <c r="E73" s="10"/>
    </row>
    <row r="74" spans="5:5">
      <c r="E74" s="10"/>
    </row>
    <row r="75" spans="5:5">
      <c r="E75" s="10"/>
    </row>
    <row r="76" spans="5:5">
      <c r="E76" s="10"/>
    </row>
    <row r="77" spans="5:5">
      <c r="E77" s="10"/>
    </row>
    <row r="78" spans="5:5">
      <c r="E78" s="10"/>
    </row>
    <row r="79" spans="5:5">
      <c r="E79" s="10"/>
    </row>
    <row r="80" spans="5:5">
      <c r="E80" s="10"/>
    </row>
    <row r="81" spans="5:5">
      <c r="E81" s="10"/>
    </row>
    <row r="82" spans="5:5">
      <c r="E82" s="10"/>
    </row>
    <row r="83" spans="5:5">
      <c r="E83" s="10"/>
    </row>
    <row r="84" spans="5:5">
      <c r="E84" s="10"/>
    </row>
    <row r="85" spans="5:5">
      <c r="E85" s="10"/>
    </row>
    <row r="86" spans="5:5">
      <c r="E86" s="10"/>
    </row>
    <row r="87" spans="5:5">
      <c r="E87" s="10"/>
    </row>
    <row r="88" spans="5:5">
      <c r="E88" s="10"/>
    </row>
    <row r="89" spans="5:5">
      <c r="E89" s="10"/>
    </row>
    <row r="90" spans="5:5">
      <c r="E90" s="10"/>
    </row>
    <row r="91" spans="5:5">
      <c r="E91" s="10"/>
    </row>
    <row r="92" spans="5:5">
      <c r="E92" s="10"/>
    </row>
    <row r="93" spans="5:5">
      <c r="E93" s="10"/>
    </row>
    <row r="94" spans="5:5">
      <c r="E94" s="10"/>
    </row>
    <row r="95" spans="5:5">
      <c r="E95" s="10"/>
    </row>
    <row r="96" spans="5:5">
      <c r="E96" s="10"/>
    </row>
    <row r="97" spans="5:5">
      <c r="E97" s="10"/>
    </row>
    <row r="98" spans="5:5">
      <c r="E98" s="10"/>
    </row>
    <row r="99" spans="5:5">
      <c r="E99" s="10"/>
    </row>
    <row r="100" spans="5:5">
      <c r="E100" s="10"/>
    </row>
    <row r="101" spans="5:5">
      <c r="E101" s="10"/>
    </row>
    <row r="102" spans="5:5">
      <c r="E102" s="10"/>
    </row>
    <row r="103" spans="5:5">
      <c r="E103" s="10"/>
    </row>
    <row r="104" spans="5:5">
      <c r="E104" s="10"/>
    </row>
    <row r="105" spans="5:5">
      <c r="E105" s="10"/>
    </row>
    <row r="106" spans="5:5">
      <c r="E106" s="10"/>
    </row>
    <row r="107" spans="5:5">
      <c r="E107" s="10"/>
    </row>
    <row r="108" spans="5:5">
      <c r="E108" s="10"/>
    </row>
    <row r="109" spans="5:5">
      <c r="E109" s="10"/>
    </row>
    <row r="110" spans="5:5">
      <c r="E110" s="10"/>
    </row>
    <row r="111" spans="5:5">
      <c r="E111" s="10"/>
    </row>
    <row r="112" spans="5:5">
      <c r="E112" s="10"/>
    </row>
    <row r="113" spans="5:5">
      <c r="E113" s="10"/>
    </row>
    <row r="114" spans="5:5">
      <c r="E114" s="10"/>
    </row>
    <row r="115" spans="5:5">
      <c r="E115" s="10"/>
    </row>
    <row r="116" spans="5:5">
      <c r="E116" s="10"/>
    </row>
    <row r="117" spans="5:5">
      <c r="E117" s="10"/>
    </row>
    <row r="118" spans="5:5">
      <c r="E118" s="10"/>
    </row>
    <row r="119" spans="5:5">
      <c r="E119" s="10"/>
    </row>
    <row r="120" spans="5:5">
      <c r="E120" s="10"/>
    </row>
    <row r="121" spans="5:5">
      <c r="E121" s="10"/>
    </row>
    <row r="122" spans="5:5">
      <c r="E122" s="10"/>
    </row>
    <row r="123" spans="5:5">
      <c r="E123" s="10"/>
    </row>
    <row r="124" spans="5:5">
      <c r="E124" s="10"/>
    </row>
    <row r="125" spans="5:5">
      <c r="E125" s="10"/>
    </row>
    <row r="126" spans="5:5">
      <c r="E126" s="10"/>
    </row>
    <row r="127" spans="5:5">
      <c r="E127" s="10"/>
    </row>
    <row r="128" spans="5: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row r="137" spans="5:5">
      <c r="E137" s="10"/>
    </row>
    <row r="138" spans="5:5">
      <c r="E138" s="10"/>
    </row>
    <row r="139" spans="5:5">
      <c r="E139" s="10"/>
    </row>
    <row r="140" spans="5:5">
      <c r="E140" s="10"/>
    </row>
    <row r="141" spans="5:5">
      <c r="E141" s="10"/>
    </row>
    <row r="142" spans="5:5">
      <c r="E142" s="10"/>
    </row>
    <row r="143" spans="5:5">
      <c r="E143" s="10"/>
    </row>
    <row r="144" spans="5:5">
      <c r="E144" s="10"/>
    </row>
    <row r="145" spans="5:5">
      <c r="E145" s="10"/>
    </row>
    <row r="146" spans="5:5">
      <c r="E146" s="10"/>
    </row>
    <row r="147" spans="5:5">
      <c r="E147" s="10"/>
    </row>
    <row r="148" spans="5:5">
      <c r="E148" s="10"/>
    </row>
    <row r="149" spans="5:5">
      <c r="E149" s="10"/>
    </row>
    <row r="150" spans="5:5">
      <c r="E150" s="10"/>
    </row>
    <row r="151" spans="5:5">
      <c r="E151" s="10"/>
    </row>
    <row r="152" spans="5:5">
      <c r="E152" s="10"/>
    </row>
    <row r="153" spans="5:5">
      <c r="E153" s="10"/>
    </row>
    <row r="154" spans="5:5">
      <c r="E154" s="10"/>
    </row>
    <row r="155" spans="5:5">
      <c r="E155" s="10"/>
    </row>
    <row r="156" spans="5:5">
      <c r="E156" s="10"/>
    </row>
    <row r="157" spans="5:5">
      <c r="E157" s="10"/>
    </row>
    <row r="158" spans="5:5">
      <c r="E158" s="10"/>
    </row>
    <row r="159" spans="5:5">
      <c r="E159" s="10"/>
    </row>
    <row r="160" spans="5:5">
      <c r="E160" s="10"/>
    </row>
    <row r="161" spans="5:5">
      <c r="E161" s="10"/>
    </row>
    <row r="162" spans="5:5">
      <c r="E162" s="10"/>
    </row>
    <row r="163" spans="5:5">
      <c r="E163" s="10"/>
    </row>
    <row r="164" spans="5:5">
      <c r="E164" s="10"/>
    </row>
    <row r="165" spans="5:5">
      <c r="E165" s="10"/>
    </row>
    <row r="166" spans="5:5">
      <c r="E166" s="10"/>
    </row>
    <row r="167" spans="5:5">
      <c r="E167" s="10"/>
    </row>
    <row r="168" spans="5:5">
      <c r="E168" s="10"/>
    </row>
    <row r="169" spans="5:5">
      <c r="E169" s="10"/>
    </row>
    <row r="170" spans="5:5">
      <c r="E170" s="10"/>
    </row>
    <row r="171" spans="5:5">
      <c r="E171" s="10"/>
    </row>
    <row r="172" spans="5:5">
      <c r="E172" s="10"/>
    </row>
    <row r="173" spans="5:5">
      <c r="E173" s="10"/>
    </row>
    <row r="174" spans="5:5">
      <c r="E174" s="10"/>
    </row>
    <row r="175" spans="5:5">
      <c r="E175" s="10"/>
    </row>
    <row r="176" spans="5:5">
      <c r="E176" s="10"/>
    </row>
    <row r="177" spans="5:5">
      <c r="E177" s="10"/>
    </row>
    <row r="178" spans="5:5">
      <c r="E178" s="10"/>
    </row>
    <row r="179" spans="5:5">
      <c r="E179" s="10"/>
    </row>
    <row r="180" spans="5:5">
      <c r="E180" s="10"/>
    </row>
    <row r="181" spans="5:5">
      <c r="E181" s="10"/>
    </row>
    <row r="182" spans="5:5">
      <c r="E182" s="10"/>
    </row>
    <row r="183" spans="5:5">
      <c r="E183" s="10"/>
    </row>
    <row r="184" spans="5:5">
      <c r="E184" s="10"/>
    </row>
    <row r="185" spans="5:5">
      <c r="E185" s="10"/>
    </row>
    <row r="186" spans="5:5">
      <c r="E186" s="10"/>
    </row>
    <row r="187" spans="5:5">
      <c r="E187" s="10"/>
    </row>
    <row r="188" spans="5:5">
      <c r="E188" s="10"/>
    </row>
    <row r="189" spans="5:5">
      <c r="E189" s="10"/>
    </row>
    <row r="190" spans="5:5">
      <c r="E190" s="10"/>
    </row>
    <row r="191" spans="5:5">
      <c r="E191" s="10"/>
    </row>
    <row r="192" spans="5:5">
      <c r="E192" s="10"/>
    </row>
    <row r="193" spans="5:5">
      <c r="E193" s="10"/>
    </row>
    <row r="194" spans="5:5">
      <c r="E194" s="10"/>
    </row>
    <row r="195" spans="5:5">
      <c r="E195" s="10"/>
    </row>
    <row r="196" spans="5:5">
      <c r="E196" s="10"/>
    </row>
    <row r="197" spans="5:5">
      <c r="E197" s="10"/>
    </row>
    <row r="198" spans="5:5">
      <c r="E198" s="10"/>
    </row>
    <row r="199" spans="5:5">
      <c r="E199" s="10"/>
    </row>
    <row r="200" spans="5:5">
      <c r="E200" s="10"/>
    </row>
    <row r="201" spans="5:5">
      <c r="E201" s="10"/>
    </row>
    <row r="202" spans="5:5">
      <c r="E202" s="10"/>
    </row>
    <row r="203" spans="5:5">
      <c r="E203" s="10"/>
    </row>
    <row r="204" spans="5:5">
      <c r="E204" s="10"/>
    </row>
    <row r="205" spans="5:5">
      <c r="E205" s="10"/>
    </row>
    <row r="206" spans="5:5">
      <c r="E206" s="10"/>
    </row>
    <row r="207" spans="5:5">
      <c r="E207" s="10"/>
    </row>
    <row r="208" spans="5:5">
      <c r="E208" s="10"/>
    </row>
    <row r="209" spans="5:5">
      <c r="E209" s="10"/>
    </row>
    <row r="210" spans="5:5">
      <c r="E210" s="10"/>
    </row>
    <row r="211" spans="5:5">
      <c r="E211" s="10"/>
    </row>
    <row r="212" spans="5:5">
      <c r="E212" s="10"/>
    </row>
    <row r="213" spans="5:5">
      <c r="E213" s="10"/>
    </row>
    <row r="214" spans="5:5">
      <c r="E214" s="10"/>
    </row>
    <row r="215" spans="5:5">
      <c r="E215" s="10"/>
    </row>
    <row r="216" spans="5:5">
      <c r="E216" s="10"/>
    </row>
    <row r="217" spans="5:5">
      <c r="E217" s="10"/>
    </row>
    <row r="218" spans="5:5">
      <c r="E218" s="10"/>
    </row>
    <row r="219" spans="5:5">
      <c r="E219" s="10"/>
    </row>
    <row r="220" spans="5:5">
      <c r="E220" s="10"/>
    </row>
    <row r="221" spans="5:5">
      <c r="E221" s="10"/>
    </row>
    <row r="222" spans="5:5">
      <c r="E222" s="10"/>
    </row>
    <row r="223" spans="5:5">
      <c r="E223" s="10"/>
    </row>
    <row r="224" spans="5:5">
      <c r="E224" s="10"/>
    </row>
    <row r="225" spans="5:5">
      <c r="E225" s="10"/>
    </row>
    <row r="226" spans="5:5">
      <c r="E226" s="10"/>
    </row>
    <row r="227" spans="5:5">
      <c r="E227" s="10"/>
    </row>
    <row r="228" spans="5:5">
      <c r="E228" s="10"/>
    </row>
    <row r="229" spans="5:5">
      <c r="E229" s="10"/>
    </row>
    <row r="230" spans="5:5">
      <c r="E230" s="10"/>
    </row>
    <row r="231" spans="5:5">
      <c r="E231" s="10"/>
    </row>
    <row r="232" spans="5:5">
      <c r="E232" s="10"/>
    </row>
    <row r="233" spans="5:5">
      <c r="E233" s="10"/>
    </row>
    <row r="234" spans="5:5">
      <c r="E234" s="10"/>
    </row>
    <row r="235" spans="5:5">
      <c r="E235" s="10"/>
    </row>
    <row r="236" spans="5:5">
      <c r="E236" s="10"/>
    </row>
    <row r="237" spans="5:5">
      <c r="E237" s="10"/>
    </row>
    <row r="238" spans="5:5">
      <c r="E238" s="10"/>
    </row>
    <row r="239" spans="5:5">
      <c r="E239" s="10"/>
    </row>
    <row r="240" spans="5:5">
      <c r="E240" s="10"/>
    </row>
    <row r="241" spans="5:5">
      <c r="E241" s="10"/>
    </row>
    <row r="242" spans="5:5">
      <c r="E242" s="10"/>
    </row>
    <row r="243" spans="5:5">
      <c r="E243" s="10"/>
    </row>
    <row r="244" spans="5:5">
      <c r="E244" s="10"/>
    </row>
    <row r="245" spans="5:5">
      <c r="E245" s="10"/>
    </row>
    <row r="246" spans="5:5">
      <c r="E246" s="10"/>
    </row>
    <row r="247" spans="5:5">
      <c r="E247" s="10"/>
    </row>
    <row r="248" spans="5:5">
      <c r="E248" s="10"/>
    </row>
    <row r="249" spans="5:5">
      <c r="E249" s="10"/>
    </row>
    <row r="250" spans="5:5">
      <c r="E250" s="10"/>
    </row>
    <row r="251" spans="5:5">
      <c r="E251" s="10"/>
    </row>
    <row r="252" spans="5:5">
      <c r="E252" s="10"/>
    </row>
    <row r="253" spans="5:5">
      <c r="E253" s="10"/>
    </row>
    <row r="254" spans="5:5">
      <c r="E254" s="10"/>
    </row>
    <row r="255" spans="5:5">
      <c r="E255" s="10"/>
    </row>
    <row r="256" spans="5:5">
      <c r="E256" s="10"/>
    </row>
    <row r="257" spans="5:5">
      <c r="E257" s="10"/>
    </row>
    <row r="258" spans="5:5">
      <c r="E258" s="10"/>
    </row>
    <row r="259" spans="5:5">
      <c r="E259" s="10"/>
    </row>
    <row r="260" spans="5:5">
      <c r="E260" s="10"/>
    </row>
  </sheetData>
  <customSheetViews>
    <customSheetView guid="{DACE3284-2EB8-4E92-BA98-14A3156B62B6}" scale="115" topLeftCell="A4">
      <selection activeCell="I26" sqref="I26"/>
      <pageMargins left="0.7" right="0.7" top="0.78740157499999996" bottom="0.78740157499999996" header="0.3" footer="0.3"/>
      <pageSetup paperSize="9" orientation="portrait" horizontalDpi="4294967293" verticalDpi="4294967293" r:id="rId1"/>
    </customSheetView>
    <customSheetView guid="{AAC4D925-7C2B-4EC0-B24E-70E2F8CC10ED}" scale="115">
      <selection activeCell="I26" sqref="I26"/>
      <pageMargins left="0.7" right="0.7" top="0.78740157499999996" bottom="0.78740157499999996" header="0.3" footer="0.3"/>
      <pageSetup paperSize="9" orientation="portrait" horizontalDpi="4294967293" verticalDpi="4294967293" r:id="rId2"/>
    </customSheetView>
    <customSheetView guid="{A576EE60-6C54-4FCF-9821-C686072B39F2}" scale="115" topLeftCell="A8">
      <selection activeCell="D32" sqref="D32"/>
      <pageMargins left="0.7" right="0.7" top="0.78740157499999996" bottom="0.78740157499999996" header="0.3" footer="0.3"/>
      <pageSetup paperSize="9" orientation="portrait" horizontalDpi="4294967293" verticalDpi="4294967293" r:id="rId3"/>
    </customSheetView>
    <customSheetView guid="{F02DFFE7-2059-46BE-B2AE-486C235E3793}" scale="115">
      <selection activeCell="K18" sqref="K18"/>
      <pageMargins left="0.7" right="0.7" top="0.78740157499999996" bottom="0.78740157499999996" header="0.3" footer="0.3"/>
      <pageSetup paperSize="9" orientation="portrait" horizontalDpi="4294967293" verticalDpi="4294967293" r:id="rId4"/>
    </customSheetView>
  </customSheetViews>
  <mergeCells count="1">
    <mergeCell ref="A13:C13"/>
  </mergeCells>
  <pageMargins left="0.7" right="0.7" top="0.78740157499999996" bottom="0.78740157499999996" header="0.3" footer="0.3"/>
  <pageSetup paperSize="9" scale="82" fitToHeight="0" orientation="landscape" horizontalDpi="4294967293" verticalDpi="4294967293" r:id="rId5"/>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REKAPITULACE</vt:lpstr>
      <vt:lpstr>ZRN</vt:lpstr>
      <vt:lpstr>VRN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 Muryc</dc:creator>
  <cp:lastModifiedBy>Stanislav Muryc</cp:lastModifiedBy>
  <cp:lastPrinted>2024-04-30T16:32:27Z</cp:lastPrinted>
  <dcterms:created xsi:type="dcterms:W3CDTF">2021-11-22T18:32:57Z</dcterms:created>
  <dcterms:modified xsi:type="dcterms:W3CDTF">2024-06-11T13:39:33Z</dcterms:modified>
</cp:coreProperties>
</file>