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Work\2024\JIKO - Masarykovo nam 34\dokumentace Tisk MN34\Rozpocet_Slepy rozpocet\"/>
    </mc:Choice>
  </mc:AlternateContent>
  <bookViews>
    <workbookView xWindow="0" yWindow="0" windowWidth="0" windowHeight="0"/>
  </bookViews>
  <sheets>
    <sheet name="Rekapitulace stavby" sheetId="1" r:id="rId1"/>
    <sheet name="D1_01_4a - Vytápění" sheetId="2" r:id="rId2"/>
    <sheet name="D1_01_4b - Zdravotně tech..." sheetId="3" r:id="rId3"/>
    <sheet name="D1_01_4c - Plynová odběrn..." sheetId="4" r:id="rId4"/>
    <sheet name="D1_01_4e - Stavební práce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'D1_01_4a - Vytápění'!$C$126:$K$365</definedName>
    <definedName name="_xlnm.Print_Area" localSheetId="1">'D1_01_4a - Vytápění'!$C$4:$J$76,'D1_01_4a - Vytápění'!$C$82:$J$108,'D1_01_4a - Vytápění'!$C$114:$J$365</definedName>
    <definedName name="_xlnm.Print_Titles" localSheetId="1">'D1_01_4a - Vytápění'!$126:$126</definedName>
    <definedName name="_xlnm._FilterDatabase" localSheetId="2" hidden="1">'D1_01_4b - Zdravotně tech...'!$C$121:$K$258</definedName>
    <definedName name="_xlnm.Print_Area" localSheetId="2">'D1_01_4b - Zdravotně tech...'!$C$4:$J$76,'D1_01_4b - Zdravotně tech...'!$C$82:$J$103,'D1_01_4b - Zdravotně tech...'!$C$109:$J$258</definedName>
    <definedName name="_xlnm.Print_Titles" localSheetId="2">'D1_01_4b - Zdravotně tech...'!$121:$121</definedName>
    <definedName name="_xlnm._FilterDatabase" localSheetId="3" hidden="1">'D1_01_4c - Plynová odběrn...'!$C$119:$K$207</definedName>
    <definedName name="_xlnm.Print_Area" localSheetId="3">'D1_01_4c - Plynová odběrn...'!$C$4:$J$76,'D1_01_4c - Plynová odběrn...'!$C$82:$J$101,'D1_01_4c - Plynová odběrn...'!$C$107:$J$207</definedName>
    <definedName name="_xlnm.Print_Titles" localSheetId="3">'D1_01_4c - Plynová odběrn...'!$119:$119</definedName>
    <definedName name="_xlnm._FilterDatabase" localSheetId="4" hidden="1">'D1_01_4e - Stavební práce'!$C$136:$K$355</definedName>
    <definedName name="_xlnm.Print_Area" localSheetId="4">'D1_01_4e - Stavební práce'!$C$4:$J$76,'D1_01_4e - Stavební práce'!$C$82:$J$118,'D1_01_4e - Stavební práce'!$C$124:$J$355</definedName>
    <definedName name="_xlnm.Print_Titles" localSheetId="4">'D1_01_4e - Stavební práce'!$136:$136</definedName>
  </definedNames>
  <calcPr/>
</workbook>
</file>

<file path=xl/calcChain.xml><?xml version="1.0" encoding="utf-8"?>
<calcChain xmlns="http://schemas.openxmlformats.org/spreadsheetml/2006/main">
  <c i="5" l="1" r="P348"/>
  <c r="P347"/>
  <c r="J37"/>
  <c r="J36"/>
  <c i="1" r="AY98"/>
  <c i="5" r="J35"/>
  <c i="1" r="AX98"/>
  <c i="5"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1"/>
  <c r="BH341"/>
  <c r="BG341"/>
  <c r="BF341"/>
  <c r="T341"/>
  <c r="T340"/>
  <c r="R341"/>
  <c r="R340"/>
  <c r="P341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T176"/>
  <c r="R177"/>
  <c r="R176"/>
  <c r="P177"/>
  <c r="P176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J134"/>
  <c r="J133"/>
  <c r="F133"/>
  <c r="F131"/>
  <c r="E129"/>
  <c r="J92"/>
  <c r="J91"/>
  <c r="F91"/>
  <c r="F89"/>
  <c r="E87"/>
  <c r="J18"/>
  <c r="E18"/>
  <c r="F92"/>
  <c r="J17"/>
  <c r="J12"/>
  <c r="J89"/>
  <c r="E7"/>
  <c r="E85"/>
  <c i="4" r="J37"/>
  <c r="J36"/>
  <c i="1" r="AY97"/>
  <c i="4" r="J35"/>
  <c i="1" r="AX97"/>
  <c i="4"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91"/>
  <c r="J20"/>
  <c r="J18"/>
  <c r="E18"/>
  <c r="F117"/>
  <c r="J17"/>
  <c r="J15"/>
  <c r="E15"/>
  <c r="F91"/>
  <c r="J14"/>
  <c r="J12"/>
  <c r="J114"/>
  <c r="E7"/>
  <c r="E85"/>
  <c i="3" r="J37"/>
  <c r="J36"/>
  <c i="1" r="AY96"/>
  <c i="3" r="J35"/>
  <c i="1" r="AX96"/>
  <c i="3"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91"/>
  <c r="J14"/>
  <c r="J12"/>
  <c r="J116"/>
  <c r="E7"/>
  <c r="E85"/>
  <c i="2" r="J37"/>
  <c r="J36"/>
  <c i="1" r="AY95"/>
  <c i="2" r="J35"/>
  <c i="1" r="AX95"/>
  <c i="2"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T307"/>
  <c r="R308"/>
  <c r="R307"/>
  <c r="P308"/>
  <c r="P307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91"/>
  <c r="J20"/>
  <c r="J18"/>
  <c r="E18"/>
  <c r="F92"/>
  <c r="J17"/>
  <c r="J15"/>
  <c r="E15"/>
  <c r="F91"/>
  <c r="J14"/>
  <c r="J12"/>
  <c r="J121"/>
  <c r="E7"/>
  <c r="E85"/>
  <c i="1" r="L90"/>
  <c r="AM90"/>
  <c r="AM89"/>
  <c r="L89"/>
  <c r="AM87"/>
  <c r="L87"/>
  <c r="L85"/>
  <c r="L84"/>
  <c i="2" r="F36"/>
  <c r="J278"/>
  <c r="BK248"/>
  <c r="J212"/>
  <c r="J160"/>
  <c r="BK331"/>
  <c r="J262"/>
  <c r="BK198"/>
  <c r="BK130"/>
  <c i="3" r="J173"/>
  <c r="BK217"/>
  <c r="BK133"/>
  <c r="BK157"/>
  <c i="4" r="BK149"/>
  <c r="J181"/>
  <c r="BK185"/>
  <c i="5" r="BK325"/>
  <c r="J329"/>
  <c r="BK322"/>
  <c r="J255"/>
  <c r="J325"/>
  <c r="J316"/>
  <c r="BK181"/>
  <c r="J214"/>
  <c r="J219"/>
  <c r="J332"/>
  <c r="BK183"/>
  <c r="BK292"/>
  <c r="BK241"/>
  <c r="J284"/>
  <c r="BK161"/>
  <c i="2" r="BK294"/>
  <c r="BK282"/>
  <c r="J220"/>
  <c r="BK158"/>
  <c r="J354"/>
  <c r="BK342"/>
  <c r="J331"/>
  <c r="BK311"/>
  <c r="J280"/>
  <c r="BK226"/>
  <c r="J178"/>
  <c r="J136"/>
  <c r="BK298"/>
  <c r="J270"/>
  <c r="J218"/>
  <c r="J188"/>
  <c r="J150"/>
  <c r="J362"/>
  <c r="BK348"/>
  <c r="BK296"/>
  <c r="J266"/>
  <c r="J242"/>
  <c r="J184"/>
  <c r="J364"/>
  <c r="J304"/>
  <c r="J190"/>
  <c r="J146"/>
  <c i="3" r="J185"/>
  <c r="BK207"/>
  <c r="BK239"/>
  <c r="J205"/>
  <c r="BK139"/>
  <c r="J167"/>
  <c r="J193"/>
  <c r="BK151"/>
  <c r="BK193"/>
  <c r="BK137"/>
  <c r="BK183"/>
  <c r="BK233"/>
  <c r="J183"/>
  <c r="BK249"/>
  <c r="J151"/>
  <c i="4" r="J149"/>
  <c r="BK141"/>
  <c r="BK143"/>
  <c i="5" r="BK290"/>
  <c r="BK316"/>
  <c r="J320"/>
  <c r="J322"/>
  <c r="J195"/>
  <c r="BK185"/>
  <c r="BK199"/>
  <c r="J349"/>
  <c r="BK234"/>
  <c r="J281"/>
  <c r="J144"/>
  <c r="BK167"/>
  <c r="J299"/>
  <c r="BK247"/>
  <c r="BK275"/>
  <c i="2" r="J300"/>
  <c r="J236"/>
  <c r="J198"/>
  <c r="J168"/>
  <c r="J134"/>
  <c r="BK344"/>
  <c r="BK329"/>
  <c r="J313"/>
  <c r="J268"/>
  <c r="J216"/>
  <c r="BK160"/>
  <c r="BK290"/>
  <c r="BK242"/>
  <c r="J226"/>
  <c r="BK190"/>
  <c r="J176"/>
  <c r="BK134"/>
  <c r="BK350"/>
  <c r="J317"/>
  <c r="BK302"/>
  <c r="BK258"/>
  <c r="J228"/>
  <c r="J174"/>
  <c r="J340"/>
  <c r="J311"/>
  <c r="J222"/>
  <c r="J172"/>
  <c i="3" r="BK231"/>
  <c r="BK171"/>
  <c r="BK245"/>
  <c r="J163"/>
  <c r="BK177"/>
  <c r="J201"/>
  <c r="BK227"/>
  <c r="BK199"/>
  <c r="J211"/>
  <c r="J253"/>
  <c r="BK147"/>
  <c r="J221"/>
  <c r="BK253"/>
  <c r="J203"/>
  <c r="J245"/>
  <c r="BK155"/>
  <c i="4" r="BK171"/>
  <c r="BK187"/>
  <c r="BK159"/>
  <c i="5" r="J157"/>
  <c r="J150"/>
  <c r="BK154"/>
  <c r="J161"/>
  <c r="J237"/>
  <c r="J199"/>
  <c r="BK195"/>
  <c i="2" r="J306"/>
  <c r="J260"/>
  <c r="J202"/>
  <c r="J180"/>
  <c r="J34"/>
  <c r="J290"/>
  <c r="BK250"/>
  <c r="BK218"/>
  <c r="J148"/>
  <c r="J321"/>
  <c r="J256"/>
  <c r="J208"/>
  <c r="J166"/>
  <c r="F37"/>
  <c i="4" r="BK179"/>
  <c r="BK183"/>
  <c r="J183"/>
  <c i="5" r="J206"/>
  <c r="J306"/>
  <c r="BK177"/>
  <c r="BK293"/>
  <c r="BK308"/>
  <c r="J318"/>
  <c r="J271"/>
  <c r="BK332"/>
  <c r="BK218"/>
  <c r="J330"/>
  <c r="J252"/>
  <c r="J333"/>
  <c r="J277"/>
  <c r="J183"/>
  <c i="2" r="J302"/>
  <c r="BK274"/>
  <c r="J214"/>
  <c r="BK188"/>
  <c r="BK140"/>
  <c r="BK346"/>
  <c r="J342"/>
  <c r="BK319"/>
  <c r="BK284"/>
  <c r="BK240"/>
  <c r="J192"/>
  <c r="J142"/>
  <c r="BK254"/>
  <c r="J210"/>
  <c r="BK162"/>
  <c r="BK337"/>
  <c r="BK313"/>
  <c r="BK246"/>
  <c r="BK154"/>
  <c i="3" r="BK229"/>
  <c r="BK125"/>
  <c r="J187"/>
  <c r="BK145"/>
  <c r="J199"/>
  <c r="J233"/>
  <c r="J171"/>
  <c r="BK165"/>
  <c r="J249"/>
  <c r="J229"/>
  <c r="J131"/>
  <c r="BK213"/>
  <c r="BK255"/>
  <c r="BK173"/>
  <c i="4" r="BK153"/>
  <c r="J179"/>
  <c r="J202"/>
  <c r="J167"/>
  <c i="5" r="J185"/>
  <c r="J228"/>
  <c r="J296"/>
  <c r="BK304"/>
  <c r="J304"/>
  <c r="BK320"/>
  <c r="J189"/>
  <c r="J327"/>
  <c r="J341"/>
  <c r="J273"/>
  <c r="BK277"/>
  <c r="BK341"/>
  <c r="J293"/>
  <c r="BK258"/>
  <c r="BK299"/>
  <c i="2" r="F34"/>
  <c r="J294"/>
  <c r="BK262"/>
  <c r="J230"/>
  <c r="J194"/>
  <c r="BK132"/>
  <c r="J325"/>
  <c r="J250"/>
  <c r="BK180"/>
  <c r="BK150"/>
  <c i="3" r="BK187"/>
  <c r="J143"/>
  <c r="J191"/>
  <c r="BK243"/>
  <c r="J241"/>
  <c r="J157"/>
  <c r="J231"/>
  <c r="BK215"/>
  <c r="J159"/>
  <c r="BK179"/>
  <c r="BK251"/>
  <c r="BK181"/>
  <c r="J251"/>
  <c r="J135"/>
  <c r="J147"/>
  <c i="4" r="BK181"/>
  <c r="J193"/>
  <c r="J135"/>
  <c r="BK165"/>
  <c r="BK155"/>
  <c i="5" r="J218"/>
  <c r="J224"/>
  <c r="BK284"/>
  <c r="J247"/>
  <c r="J213"/>
  <c r="J290"/>
  <c r="BK337"/>
  <c r="BK311"/>
  <c r="BK147"/>
  <c r="BK261"/>
  <c r="J311"/>
  <c r="J266"/>
  <c r="BK333"/>
  <c r="J249"/>
  <c i="2" r="BK280"/>
  <c r="BK200"/>
  <c r="J154"/>
  <c r="J348"/>
  <c r="J308"/>
  <c r="J264"/>
  <c r="BK224"/>
  <c r="BK182"/>
  <c r="BK146"/>
  <c r="J356"/>
  <c r="BK264"/>
  <c r="BK234"/>
  <c r="BK196"/>
  <c r="BK174"/>
  <c r="J144"/>
  <c r="J360"/>
  <c r="J319"/>
  <c r="BK308"/>
  <c r="J274"/>
  <c r="J238"/>
  <c r="BK216"/>
  <c r="BK164"/>
  <c r="J333"/>
  <c r="BK315"/>
  <c r="J248"/>
  <c r="BK178"/>
  <c i="3" r="J239"/>
  <c r="BK169"/>
  <c r="BK221"/>
  <c r="J127"/>
  <c r="J139"/>
  <c r="J133"/>
  <c r="J227"/>
  <c r="BK153"/>
  <c r="BK257"/>
  <c r="J255"/>
  <c r="BK185"/>
  <c r="BK237"/>
  <c r="BK201"/>
  <c r="J169"/>
  <c i="4" r="BK133"/>
  <c r="BK157"/>
  <c r="J177"/>
  <c i="5" r="J203"/>
  <c r="J154"/>
  <c r="BK221"/>
  <c r="J292"/>
  <c r="BK310"/>
  <c r="BK289"/>
  <c r="J171"/>
  <c i="2" r="BK288"/>
  <c r="BK278"/>
  <c r="BK212"/>
  <c r="J164"/>
  <c r="J346"/>
  <c r="J337"/>
  <c r="J327"/>
  <c r="J296"/>
  <c r="BK252"/>
  <c r="J196"/>
  <c r="J152"/>
  <c r="BK362"/>
  <c r="J358"/>
  <c r="J286"/>
  <c r="J246"/>
  <c r="BK228"/>
  <c r="BK210"/>
  <c r="J186"/>
  <c r="BK166"/>
  <c r="BK136"/>
  <c r="F35"/>
  <c i="3" r="BK209"/>
  <c r="J137"/>
  <c r="BK161"/>
  <c r="BK223"/>
  <c r="BK141"/>
  <c r="BK203"/>
  <c r="J195"/>
  <c r="J189"/>
  <c r="BK135"/>
  <c r="BK197"/>
  <c r="BK235"/>
  <c r="J223"/>
  <c r="BK129"/>
  <c r="J215"/>
  <c r="J181"/>
  <c r="J177"/>
  <c r="BK189"/>
  <c i="4" r="BK177"/>
  <c r="J155"/>
  <c r="J127"/>
  <c r="J137"/>
  <c r="J157"/>
  <c i="5" r="J210"/>
  <c r="J324"/>
  <c r="BK318"/>
  <c r="BK324"/>
  <c r="BK192"/>
  <c r="J187"/>
  <c r="BK249"/>
  <c r="J140"/>
  <c r="BK273"/>
  <c r="J351"/>
  <c r="J241"/>
  <c r="J314"/>
  <c r="BK244"/>
  <c r="J337"/>
  <c r="J301"/>
  <c r="J261"/>
  <c r="J181"/>
  <c r="J288"/>
  <c r="BK187"/>
  <c i="2" r="BK286"/>
  <c r="J244"/>
  <c r="J224"/>
  <c r="BK192"/>
  <c r="BK142"/>
  <c r="J350"/>
  <c r="BK340"/>
  <c r="J329"/>
  <c r="J298"/>
  <c r="BK270"/>
  <c r="BK202"/>
  <c r="J132"/>
  <c r="J288"/>
  <c r="BK266"/>
  <c r="BK230"/>
  <c r="BK194"/>
  <c r="BK172"/>
  <c r="J140"/>
  <c r="BK354"/>
  <c r="J323"/>
  <c r="BK304"/>
  <c r="BK256"/>
  <c r="J232"/>
  <c r="BK186"/>
  <c r="J130"/>
  <c r="BK323"/>
  <c r="J272"/>
  <c r="J200"/>
  <c r="BK152"/>
  <c i="3" r="J209"/>
  <c r="J141"/>
  <c r="BK195"/>
  <c r="BK241"/>
  <c r="BK191"/>
  <c r="J129"/>
  <c r="J243"/>
  <c r="J161"/>
  <c r="J149"/>
  <c r="J145"/>
  <c r="J219"/>
  <c r="J257"/>
  <c r="BK211"/>
  <c r="BK175"/>
  <c r="BK205"/>
  <c i="4" r="J139"/>
  <c r="BK147"/>
  <c r="BK137"/>
  <c r="BK189"/>
  <c r="J191"/>
  <c r="BK139"/>
  <c r="J206"/>
  <c r="J200"/>
  <c r="BK193"/>
  <c r="J169"/>
  <c r="J185"/>
  <c r="BK173"/>
  <c r="BK131"/>
  <c r="BK125"/>
  <c r="BK198"/>
  <c r="J171"/>
  <c r="J145"/>
  <c r="J165"/>
  <c r="J159"/>
  <c r="J123"/>
  <c i="5" r="BK232"/>
  <c r="BK213"/>
  <c r="BK224"/>
  <c r="J232"/>
  <c r="BK288"/>
  <c r="J244"/>
  <c r="BK252"/>
  <c r="BK210"/>
  <c r="BK351"/>
  <c r="BK269"/>
  <c r="J313"/>
  <c r="J167"/>
  <c r="J289"/>
  <c r="BK144"/>
  <c r="J308"/>
  <c r="J269"/>
  <c r="J335"/>
  <c r="J192"/>
  <c i="2" r="BK292"/>
  <c r="J254"/>
  <c r="J206"/>
  <c r="BK184"/>
  <c r="BK364"/>
  <c r="BK333"/>
  <c r="BK317"/>
  <c r="J292"/>
  <c r="BK232"/>
  <c r="J204"/>
  <c r="BK156"/>
  <c r="BK358"/>
  <c r="BK276"/>
  <c r="BK238"/>
  <c r="BK206"/>
  <c r="BK168"/>
  <c r="J138"/>
  <c r="BK360"/>
  <c r="BK325"/>
  <c r="J315"/>
  <c r="J276"/>
  <c r="J252"/>
  <c r="BK220"/>
  <c r="J170"/>
  <c r="BK335"/>
  <c r="BK306"/>
  <c r="BK244"/>
  <c r="J158"/>
  <c i="3" r="J217"/>
  <c r="BK163"/>
  <c r="BK159"/>
  <c r="BK219"/>
  <c r="J179"/>
  <c r="J165"/>
  <c r="J153"/>
  <c i="4" r="J151"/>
  <c r="BK191"/>
  <c r="J129"/>
  <c r="J141"/>
  <c r="J125"/>
  <c r="BK204"/>
  <c r="J198"/>
  <c r="J189"/>
  <c r="BK151"/>
  <c r="BK175"/>
  <c r="J133"/>
  <c r="BK127"/>
  <c r="BK200"/>
  <c r="J173"/>
  <c r="J153"/>
  <c r="BK167"/>
  <c r="BK161"/>
  <c r="J143"/>
  <c i="5" r="J234"/>
  <c r="BK214"/>
  <c r="BK314"/>
  <c r="BK171"/>
  <c r="BK266"/>
  <c r="J258"/>
  <c r="BK327"/>
  <c r="BK353"/>
  <c r="J221"/>
  <c r="BK306"/>
  <c r="BK313"/>
  <c r="BK165"/>
  <c r="J310"/>
  <c r="BK255"/>
  <c r="J147"/>
  <c r="BK206"/>
  <c i="2" r="J284"/>
  <c r="J240"/>
  <c r="BK204"/>
  <c r="BK170"/>
  <c r="BK138"/>
  <c r="J344"/>
  <c r="J335"/>
  <c r="BK321"/>
  <c r="BK300"/>
  <c r="J258"/>
  <c r="BK214"/>
  <c r="BK148"/>
  <c r="BK356"/>
  <c r="BK272"/>
  <c r="BK236"/>
  <c r="BK208"/>
  <c r="J182"/>
  <c r="J162"/>
  <c i="1" r="AS94"/>
  <c i="2" r="J282"/>
  <c r="BK260"/>
  <c r="BK222"/>
  <c r="BK176"/>
  <c r="BK144"/>
  <c r="BK327"/>
  <c r="BK268"/>
  <c r="J234"/>
  <c r="J156"/>
  <c i="3" r="J237"/>
  <c r="BK167"/>
  <c r="J197"/>
  <c r="J125"/>
  <c r="BK225"/>
  <c r="J155"/>
  <c r="BK127"/>
  <c r="J213"/>
  <c r="J175"/>
  <c r="BK149"/>
  <c r="J225"/>
  <c r="BK143"/>
  <c r="J235"/>
  <c r="BK131"/>
  <c r="J207"/>
  <c i="4" r="J175"/>
  <c r="J147"/>
  <c r="BK206"/>
  <c r="BK163"/>
  <c r="J131"/>
  <c r="BK202"/>
  <c r="BK195"/>
  <c r="J187"/>
  <c r="BK123"/>
  <c r="BK135"/>
  <c r="BK129"/>
  <c r="J204"/>
  <c r="J195"/>
  <c r="J161"/>
  <c r="BK169"/>
  <c r="J163"/>
  <c r="BK145"/>
  <c i="5" r="BK329"/>
  <c r="BK228"/>
  <c r="BK189"/>
  <c r="J165"/>
  <c r="BK157"/>
  <c r="BK219"/>
  <c r="BK301"/>
  <c r="BK140"/>
  <c r="BK150"/>
  <c r="BK203"/>
  <c r="BK330"/>
  <c r="J353"/>
  <c r="BK271"/>
  <c r="BK349"/>
  <c r="J275"/>
  <c r="BK335"/>
  <c r="BK281"/>
  <c r="BK237"/>
  <c r="BK296"/>
  <c r="J177"/>
  <c i="2" l="1" r="T223"/>
  <c r="BK330"/>
  <c r="J330"/>
  <c r="J104"/>
  <c r="BK353"/>
  <c r="J353"/>
  <c r="J107"/>
  <c i="3" r="BK124"/>
  <c r="J124"/>
  <c r="J98"/>
  <c r="T154"/>
  <c r="P248"/>
  <c r="P247"/>
  <c i="4" r="P197"/>
  <c r="P196"/>
  <c i="2" r="R223"/>
  <c r="T330"/>
  <c i="4" r="BK197"/>
  <c r="J197"/>
  <c r="J100"/>
  <c i="5" r="BK139"/>
  <c r="T209"/>
  <c r="T295"/>
  <c i="3" r="T238"/>
  <c i="4" r="BK122"/>
  <c r="BK121"/>
  <c i="5" r="T139"/>
  <c r="BK209"/>
  <c r="J209"/>
  <c r="J102"/>
  <c r="P240"/>
  <c r="P235"/>
  <c r="R295"/>
  <c i="4" r="R122"/>
  <c r="R121"/>
  <c i="5" r="P209"/>
  <c r="BK240"/>
  <c r="J240"/>
  <c r="J106"/>
  <c r="P295"/>
  <c r="T334"/>
  <c i="2" r="BK151"/>
  <c r="J151"/>
  <c r="J99"/>
  <c r="T195"/>
  <c r="P330"/>
  <c r="R353"/>
  <c r="R352"/>
  <c i="4" r="T197"/>
  <c r="T196"/>
  <c i="5" r="R209"/>
  <c r="BK295"/>
  <c r="P326"/>
  <c i="2" r="BK223"/>
  <c r="J223"/>
  <c r="J101"/>
  <c r="R330"/>
  <c r="T353"/>
  <c r="T352"/>
  <c i="3" r="R124"/>
  <c r="BK154"/>
  <c r="J154"/>
  <c r="J99"/>
  <c r="P238"/>
  <c r="BK248"/>
  <c r="J248"/>
  <c r="J102"/>
  <c i="4" r="T122"/>
  <c r="T121"/>
  <c r="T120"/>
  <c i="5" r="R139"/>
  <c r="BK231"/>
  <c r="J231"/>
  <c r="J103"/>
  <c r="P254"/>
  <c r="P287"/>
  <c r="T307"/>
  <c r="BK326"/>
  <c r="J326"/>
  <c r="J113"/>
  <c i="2" r="BK129"/>
  <c r="J129"/>
  <c r="J98"/>
  <c r="R151"/>
  <c r="R195"/>
  <c r="P310"/>
  <c r="P339"/>
  <c i="3" r="T124"/>
  <c r="T123"/>
  <c r="T122"/>
  <c r="P154"/>
  <c r="BK238"/>
  <c r="J238"/>
  <c r="J100"/>
  <c r="T248"/>
  <c r="T247"/>
  <c i="5" r="P180"/>
  <c r="BK254"/>
  <c r="J254"/>
  <c r="J107"/>
  <c r="T287"/>
  <c r="P317"/>
  <c r="BK334"/>
  <c r="J334"/>
  <c r="J114"/>
  <c r="T180"/>
  <c r="T240"/>
  <c r="T235"/>
  <c r="BK287"/>
  <c r="J287"/>
  <c r="J108"/>
  <c r="R307"/>
  <c r="T326"/>
  <c i="2" r="P223"/>
  <c r="T339"/>
  <c i="4" r="R197"/>
  <c r="R196"/>
  <c i="5" r="P139"/>
  <c r="P231"/>
  <c r="R240"/>
  <c r="R235"/>
  <c r="R287"/>
  <c r="P307"/>
  <c r="R317"/>
  <c r="P334"/>
  <c r="BK348"/>
  <c r="J348"/>
  <c r="J117"/>
  <c i="2" r="P129"/>
  <c r="T151"/>
  <c r="T310"/>
  <c r="P353"/>
  <c r="P352"/>
  <c r="R129"/>
  <c r="T129"/>
  <c r="BK195"/>
  <c r="J195"/>
  <c r="J100"/>
  <c r="R310"/>
  <c r="BK339"/>
  <c r="J339"/>
  <c r="J105"/>
  <c i="3" r="P124"/>
  <c r="P123"/>
  <c r="P122"/>
  <c i="1" r="AU96"/>
  <c i="3" r="R154"/>
  <c r="R238"/>
  <c r="R248"/>
  <c r="R247"/>
  <c i="4" r="P122"/>
  <c r="P121"/>
  <c r="P120"/>
  <c i="1" r="AU97"/>
  <c i="5" r="BK180"/>
  <c r="BK179"/>
  <c r="J179"/>
  <c r="J100"/>
  <c r="R231"/>
  <c r="T254"/>
  <c r="BK317"/>
  <c r="J317"/>
  <c r="J112"/>
  <c r="R326"/>
  <c r="R348"/>
  <c r="R347"/>
  <c i="2" r="P151"/>
  <c r="P195"/>
  <c r="BK310"/>
  <c r="J310"/>
  <c r="J103"/>
  <c r="R339"/>
  <c i="5" r="R180"/>
  <c r="R179"/>
  <c r="T231"/>
  <c r="R254"/>
  <c r="BK307"/>
  <c r="J307"/>
  <c r="J111"/>
  <c r="T317"/>
  <c r="R334"/>
  <c r="T348"/>
  <c r="T347"/>
  <c i="2" r="BK307"/>
  <c r="J307"/>
  <c r="J102"/>
  <c i="5" r="BK176"/>
  <c r="J176"/>
  <c r="J99"/>
  <c r="BK236"/>
  <c r="J236"/>
  <c r="J105"/>
  <c r="BK340"/>
  <c r="J340"/>
  <c r="J115"/>
  <c i="4" r="J121"/>
  <c r="J97"/>
  <c r="J122"/>
  <c r="J98"/>
  <c i="5" r="E127"/>
  <c r="BE210"/>
  <c r="BE241"/>
  <c r="BE244"/>
  <c r="BE290"/>
  <c r="BE327"/>
  <c r="BE330"/>
  <c r="BE337"/>
  <c r="BE341"/>
  <c r="BE150"/>
  <c r="BE157"/>
  <c r="BE203"/>
  <c r="BE213"/>
  <c r="BE284"/>
  <c r="BE313"/>
  <c r="BE320"/>
  <c r="BE332"/>
  <c r="BE349"/>
  <c r="BE171"/>
  <c r="BE266"/>
  <c r="BE292"/>
  <c r="BE296"/>
  <c r="BE333"/>
  <c r="BE353"/>
  <c r="J131"/>
  <c r="BE189"/>
  <c r="BE221"/>
  <c r="BE232"/>
  <c r="BE316"/>
  <c r="F134"/>
  <c r="BE237"/>
  <c r="BE255"/>
  <c r="BE258"/>
  <c r="BE277"/>
  <c r="BE289"/>
  <c r="BE322"/>
  <c r="BE335"/>
  <c r="BE351"/>
  <c r="BE144"/>
  <c r="BE261"/>
  <c r="BE271"/>
  <c r="BE275"/>
  <c r="BE293"/>
  <c r="BE299"/>
  <c r="BE304"/>
  <c r="BE306"/>
  <c r="BE325"/>
  <c r="BE329"/>
  <c r="BE154"/>
  <c r="BE273"/>
  <c i="4" r="BK196"/>
  <c r="J196"/>
  <c r="J99"/>
  <c i="5" r="BE206"/>
  <c r="BE219"/>
  <c r="BE249"/>
  <c r="BE281"/>
  <c r="BE288"/>
  <c r="BE308"/>
  <c r="BE311"/>
  <c r="BE167"/>
  <c r="BE181"/>
  <c r="BE214"/>
  <c r="BE224"/>
  <c r="BE252"/>
  <c r="BE269"/>
  <c r="BE310"/>
  <c r="BE314"/>
  <c r="BE324"/>
  <c r="BE147"/>
  <c r="BE161"/>
  <c r="BE165"/>
  <c r="BE177"/>
  <c r="BE183"/>
  <c r="BE185"/>
  <c r="BE199"/>
  <c r="BE218"/>
  <c r="BE234"/>
  <c r="BE247"/>
  <c r="BE187"/>
  <c r="BE195"/>
  <c r="BE228"/>
  <c r="BE301"/>
  <c r="BE318"/>
  <c r="BE140"/>
  <c r="BE192"/>
  <c i="4" r="J89"/>
  <c r="J116"/>
  <c r="BE183"/>
  <c i="3" r="BK247"/>
  <c r="J247"/>
  <c r="J101"/>
  <c i="4" r="F116"/>
  <c r="BE129"/>
  <c r="BE163"/>
  <c r="BE179"/>
  <c r="BE185"/>
  <c r="BE189"/>
  <c i="3" r="BK123"/>
  <c r="J123"/>
  <c r="J97"/>
  <c i="4" r="BE137"/>
  <c r="BE145"/>
  <c r="BE181"/>
  <c r="BE191"/>
  <c r="BE200"/>
  <c r="BE202"/>
  <c r="BE204"/>
  <c r="BE206"/>
  <c r="F92"/>
  <c r="BE153"/>
  <c r="BE155"/>
  <c r="BE171"/>
  <c r="BE143"/>
  <c r="BE165"/>
  <c r="BE125"/>
  <c r="BE139"/>
  <c r="BE169"/>
  <c r="BE175"/>
  <c r="E110"/>
  <c r="BE123"/>
  <c r="BE131"/>
  <c r="BE133"/>
  <c r="BE147"/>
  <c r="BE187"/>
  <c r="BE161"/>
  <c r="BE198"/>
  <c r="BE149"/>
  <c r="BE193"/>
  <c r="J117"/>
  <c r="BE157"/>
  <c r="BE127"/>
  <c r="BE159"/>
  <c r="BE167"/>
  <c r="BE173"/>
  <c r="BE135"/>
  <c r="BE141"/>
  <c r="BE151"/>
  <c r="BE177"/>
  <c r="BE195"/>
  <c i="3" r="BE135"/>
  <c r="BE179"/>
  <c r="BE219"/>
  <c r="BE237"/>
  <c r="BE173"/>
  <c r="E112"/>
  <c r="BE141"/>
  <c r="BE159"/>
  <c r="BE189"/>
  <c r="BE195"/>
  <c r="BE205"/>
  <c r="BE223"/>
  <c r="BE227"/>
  <c r="BE239"/>
  <c r="BE241"/>
  <c r="BE249"/>
  <c r="BE255"/>
  <c r="F92"/>
  <c r="BE127"/>
  <c r="BE145"/>
  <c r="BE187"/>
  <c r="BE253"/>
  <c r="J89"/>
  <c r="J119"/>
  <c r="BE161"/>
  <c r="BE175"/>
  <c r="BE185"/>
  <c r="BE199"/>
  <c r="BE203"/>
  <c r="BE209"/>
  <c r="BE251"/>
  <c r="BE257"/>
  <c r="BE137"/>
  <c r="BE153"/>
  <c r="BE183"/>
  <c r="BE197"/>
  <c r="BE213"/>
  <c r="BE235"/>
  <c r="BE157"/>
  <c r="BE163"/>
  <c r="BE167"/>
  <c r="BE217"/>
  <c r="BE229"/>
  <c r="J118"/>
  <c r="BE129"/>
  <c r="BE169"/>
  <c r="BE191"/>
  <c r="BE207"/>
  <c r="BE215"/>
  <c r="BE243"/>
  <c i="2" r="BK352"/>
  <c r="J352"/>
  <c r="J106"/>
  <c i="3" r="BE125"/>
  <c r="BE143"/>
  <c r="BE165"/>
  <c r="BE193"/>
  <c r="BE221"/>
  <c r="F118"/>
  <c r="BE133"/>
  <c r="BE147"/>
  <c r="BE151"/>
  <c r="BE171"/>
  <c r="BE181"/>
  <c r="BE231"/>
  <c r="BE245"/>
  <c r="BE139"/>
  <c r="BE155"/>
  <c r="BE201"/>
  <c r="BE211"/>
  <c r="BE225"/>
  <c r="BE131"/>
  <c r="BE149"/>
  <c r="BE177"/>
  <c r="BE233"/>
  <c i="2" r="J89"/>
  <c r="J92"/>
  <c r="J123"/>
  <c r="BE134"/>
  <c r="BE144"/>
  <c r="BE160"/>
  <c r="BE166"/>
  <c r="BE170"/>
  <c r="BE206"/>
  <c r="BE210"/>
  <c r="BE216"/>
  <c r="BE220"/>
  <c r="BE224"/>
  <c r="BE232"/>
  <c r="BE260"/>
  <c r="BE270"/>
  <c r="BE298"/>
  <c r="BE302"/>
  <c r="BE306"/>
  <c r="BE311"/>
  <c r="BE313"/>
  <c r="BE315"/>
  <c r="BE321"/>
  <c r="BE323"/>
  <c r="BE333"/>
  <c r="BE335"/>
  <c r="BE337"/>
  <c r="BE354"/>
  <c r="F123"/>
  <c r="BE136"/>
  <c r="BE146"/>
  <c r="BE152"/>
  <c r="BE168"/>
  <c r="BE182"/>
  <c r="BE188"/>
  <c r="BE192"/>
  <c r="BE194"/>
  <c r="BE198"/>
  <c r="BE202"/>
  <c r="BE208"/>
  <c r="BE214"/>
  <c r="BE226"/>
  <c r="BE230"/>
  <c r="BE236"/>
  <c r="BE240"/>
  <c r="BE242"/>
  <c r="BE244"/>
  <c r="BE254"/>
  <c r="BE264"/>
  <c r="BE272"/>
  <c r="BE274"/>
  <c r="BE280"/>
  <c r="BE282"/>
  <c r="BE288"/>
  <c r="BE304"/>
  <c r="BE308"/>
  <c r="BE325"/>
  <c r="BE346"/>
  <c r="BE350"/>
  <c r="BE358"/>
  <c r="BE360"/>
  <c r="BE362"/>
  <c r="BE364"/>
  <c r="E117"/>
  <c r="BE132"/>
  <c r="BE138"/>
  <c r="BE142"/>
  <c r="BE148"/>
  <c r="BE156"/>
  <c r="BE180"/>
  <c r="BE184"/>
  <c r="BE204"/>
  <c r="BE248"/>
  <c r="BE252"/>
  <c r="BE258"/>
  <c r="BE262"/>
  <c r="BE284"/>
  <c r="BE286"/>
  <c r="BE296"/>
  <c r="BE300"/>
  <c r="BE356"/>
  <c i="1" r="AW95"/>
  <c r="BB95"/>
  <c i="2" r="F124"/>
  <c r="BE130"/>
  <c r="BE140"/>
  <c r="BE150"/>
  <c r="BE154"/>
  <c r="BE158"/>
  <c r="BE164"/>
  <c r="BE174"/>
  <c r="BE176"/>
  <c r="BE190"/>
  <c r="BE200"/>
  <c r="BE212"/>
  <c r="BE228"/>
  <c r="BE238"/>
  <c r="BE246"/>
  <c r="BE256"/>
  <c r="BE266"/>
  <c r="BE278"/>
  <c r="BE290"/>
  <c r="BE292"/>
  <c r="BE294"/>
  <c r="BE317"/>
  <c r="BE319"/>
  <c r="BE327"/>
  <c r="BE329"/>
  <c r="BE331"/>
  <c r="BE340"/>
  <c r="BE342"/>
  <c r="BE344"/>
  <c r="BE348"/>
  <c i="1" r="BC95"/>
  <c i="2" r="BE162"/>
  <c r="BE172"/>
  <c r="BE178"/>
  <c r="BE186"/>
  <c r="BE196"/>
  <c r="BE218"/>
  <c r="BE222"/>
  <c r="BE234"/>
  <c r="BE250"/>
  <c r="BE268"/>
  <c r="BE276"/>
  <c i="1" r="BA95"/>
  <c r="BD95"/>
  <c i="3" r="F35"/>
  <c i="1" r="BB96"/>
  <c i="3" r="F37"/>
  <c i="1" r="BD96"/>
  <c i="5" r="F36"/>
  <c i="1" r="BC98"/>
  <c i="3" r="J34"/>
  <c i="1" r="AW96"/>
  <c i="4" r="F36"/>
  <c i="1" r="BC97"/>
  <c i="5" r="F37"/>
  <c i="1" r="BD98"/>
  <c i="3" r="F34"/>
  <c i="1" r="BA96"/>
  <c i="5" r="F35"/>
  <c i="1" r="BB98"/>
  <c i="3" r="F36"/>
  <c i="1" r="BC96"/>
  <c i="4" r="F37"/>
  <c i="1" r="BD97"/>
  <c i="4" r="F35"/>
  <c i="1" r="BB97"/>
  <c i="4" r="F34"/>
  <c i="1" r="BA97"/>
  <c i="5" r="F34"/>
  <c i="1" r="BA98"/>
  <c i="4" r="J34"/>
  <c i="1" r="AW97"/>
  <c i="5" r="J34"/>
  <c i="1" r="AW98"/>
  <c i="2" l="1" r="T128"/>
  <c r="T127"/>
  <c i="4" r="R120"/>
  <c i="5" r="R294"/>
  <c i="3" r="R123"/>
  <c r="R122"/>
  <c i="5" r="T294"/>
  <c r="T179"/>
  <c r="T138"/>
  <c r="T137"/>
  <c r="R138"/>
  <c r="R137"/>
  <c r="P294"/>
  <c i="2" r="R128"/>
  <c r="R127"/>
  <c i="5" r="P179"/>
  <c r="P138"/>
  <c r="P137"/>
  <c i="1" r="AU98"/>
  <c i="5" r="BK294"/>
  <c r="J294"/>
  <c r="J109"/>
  <c i="2" r="P128"/>
  <c r="P127"/>
  <c i="1" r="AU95"/>
  <c i="5" r="J139"/>
  <c r="J98"/>
  <c r="BK235"/>
  <c r="J235"/>
  <c r="J104"/>
  <c r="J295"/>
  <c r="J110"/>
  <c r="BK347"/>
  <c r="J347"/>
  <c r="J116"/>
  <c r="J180"/>
  <c r="J101"/>
  <c i="2" r="BK128"/>
  <c r="J128"/>
  <c r="J97"/>
  <c i="4" r="BK120"/>
  <c r="J120"/>
  <c r="J96"/>
  <c i="3" r="BK122"/>
  <c r="J122"/>
  <c r="J96"/>
  <c r="F33"/>
  <c i="1" r="AZ96"/>
  <c i="4" r="J33"/>
  <c i="1" r="AV97"/>
  <c r="AT97"/>
  <c i="3" r="J33"/>
  <c i="1" r="AV96"/>
  <c r="AT96"/>
  <c i="5" r="J33"/>
  <c i="1" r="AV98"/>
  <c r="AT98"/>
  <c i="2" r="J33"/>
  <c i="1" r="AV95"/>
  <c r="AT95"/>
  <c i="2" r="F33"/>
  <c i="1" r="AZ95"/>
  <c i="5" r="F33"/>
  <c i="1" r="AZ98"/>
  <c i="4" r="F33"/>
  <c i="1" r="AZ97"/>
  <c r="BB94"/>
  <c r="W31"/>
  <c r="BA94"/>
  <c r="AW94"/>
  <c r="AK30"/>
  <c r="BC94"/>
  <c r="AY94"/>
  <c r="BD94"/>
  <c r="W33"/>
  <c i="5" l="1" r="BK138"/>
  <c r="BK137"/>
  <c r="J137"/>
  <c r="J96"/>
  <c i="2" r="BK127"/>
  <c r="J127"/>
  <c r="J96"/>
  <c i="1" r="AU94"/>
  <c i="2" r="J30"/>
  <c i="1" r="AG95"/>
  <c i="3" r="J30"/>
  <c i="1" r="AG96"/>
  <c r="AN96"/>
  <c r="W32"/>
  <c r="W30"/>
  <c i="4" r="J30"/>
  <c i="1" r="AG97"/>
  <c r="AN97"/>
  <c r="AX94"/>
  <c r="AZ94"/>
  <c r="W29"/>
  <c i="5" l="1" r="J138"/>
  <c r="J97"/>
  <c i="4" r="J39"/>
  <c i="3" r="J39"/>
  <c i="2" r="J39"/>
  <c i="1" r="AN95"/>
  <c i="5" r="J30"/>
  <c i="1" r="AG98"/>
  <c r="AG94"/>
  <c r="AK26"/>
  <c r="AV94"/>
  <c r="AK29"/>
  <c i="5" l="1" r="J39"/>
  <c i="1" r="AK35"/>
  <c r="AN98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<sst xmlns="http://schemas.openxmlformats.org/spreadsheetml/2006/main">
  <si>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</si>
  <si>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</si>
  <si>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</si>
  <si>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</si>
  <si>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</si>
  <si>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{0022bd4c-a5f7-42fd-832b-9b92455c0dc2}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</si>
  <si>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</si>
  <si>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</si>
  <si>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</si>
  <si>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</si>
  <si>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</si>
  <si>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</si>
  <si>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</si>
  <si>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</si>
  <si>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</si>
  <si>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</si>
  <si>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</si>
  <si>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plynové kotelny - Masarykovo náměstí 34</t>
  </si>
  <si>
    <t>KSO:</t>
  </si>
  <si>
    <t>CC-CZ:</t>
  </si>
  <si>
    <t>Místo:</t>
  </si>
  <si>
    <t xml:space="preserve"> </t>
  </si>
  <si>
    <t>Datum:</t>
  </si>
  <si>
    <t>22. 4. 2024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</si>
  <si>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</si>
  <si>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</si>
  <si>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</si>
  <si>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</si>
  <si>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</si>
  <si>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</si>
  <si>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</si>
  <si>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</si>
  <si>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</si>
  <si>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</si>
  <si>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</si>
  <si>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</si>
  <si>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</si>
  <si>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</si>
  <si>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</si>
  <si>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</si>
  <si>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</si>
  <si>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</si>
  <si>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</si>
  <si>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</si>
  <si>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</si>
  <si>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</si>
  <si>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</si>
  <si>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</si>
  <si>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</si>
  <si>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</si>
  <si>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</si>
  <si>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</si>
  <si>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</si>
  <si>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</si>
  <si>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</si>
  <si>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</si>
  <si>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</si>
  <si>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</si>
  <si>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</si>
  <si>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</si>
  <si>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</si>
  <si>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</si>
  <si>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</si>
  <si>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</si>
  <si>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</si>
  <si>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</si>
  <si>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</si>
  <si>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</si>
  <si>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</si>
  <si>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</si>
  <si>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</si>
  <si>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</si>
  <si>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</si>
  <si>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</si>
  <si>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</si>
  <si>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</si>
  <si>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</si>
  <si>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</si>
  <si>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D1_01_4a</t>
  </si>
  <si>
    <t>Vytápění</t>
  </si>
  <si>
    <t>STA</t>
  </si>
  <si>
    <t>1</t>
  </si>
  <si>
    <t>{f46f743a-ec17-4cc6-92d9-edea6b0b8009}</t>
  </si>
  <si>
    <t>2</t>
  </si>
  <si>
    <t>D1_01_4b</t>
  </si>
  <si>
    <t>Zdravotně technické instalace</t>
  </si>
  <si>
    <t>{1ecc1d80-be3e-4198-8147-e3f39f84bbd1}</t>
  </si>
  <si>
    <t>D1_01_4c</t>
  </si>
  <si>
    <t>Plynová odběrná zařízení</t>
  </si>
  <si>
    <t>{1274c830-4cfd-4408-a4db-e8c7d5f34b9c}</t>
  </si>
  <si>
    <t>D1_01_4e</t>
  </si>
  <si>
    <t>Stavební práce</t>
  </si>
  <si>
    <t>{9797ce9e-d866-4277-bb5b-1fc85b83e10e}</t>
  </si>
  <si>
    <t>KRYCÍ LIST SOUPISU PRACÍ</t>
  </si>
  <si>
    <t>Objekt:</t>
  </si>
  <si>
    <t>D1_01_4a - Vytápění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</si>
  <si>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</si>
  <si>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</si>
  <si>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</si>
  <si>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</si>
  <si>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</si>
  <si>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</si>
  <si>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</si>
  <si>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</si>
  <si>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</si>
  <si>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</si>
  <si>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783 - Dokončovací práce - nátěry</t>
  </si>
  <si>
    <t xml:space="preserve">    713 - Izolace tepelné</t>
  </si>
  <si>
    <t xml:space="preserve">    Z - Zámečnické výrobky</t>
  </si>
  <si>
    <t xml:space="preserve">    HZS - HZS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</si>
  <si>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</si>
  <si>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</si>
  <si>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</si>
  <si>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</si>
  <si>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</si>
  <si>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</si>
  <si>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</si>
  <si>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</si>
  <si>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</si>
  <si>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</si>
  <si>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</si>
  <si>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</si>
  <si>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</si>
  <si>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</si>
  <si>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</si>
  <si>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</si>
  <si>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</si>
  <si>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</si>
  <si>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731</t>
  </si>
  <si>
    <t>Ústřední vytápění - kotelny</t>
  </si>
  <si>
    <t>K</t>
  </si>
  <si>
    <t>731200827</t>
  </si>
  <si>
    <t>Demontáž kotle ocelového na plynná nebo kapalná paliva výkon přes 60 do 75 kW</t>
  </si>
  <si>
    <t>kus</t>
  </si>
  <si>
    <t>16</t>
  </si>
  <si>
    <t>1456979462</t>
  </si>
  <si>
    <t>VV</t>
  </si>
  <si>
    <t>73139183R1</t>
  </si>
  <si>
    <t>Demontáž kouřovodu od kotle</t>
  </si>
  <si>
    <t>m</t>
  </si>
  <si>
    <t>-981633644</t>
  </si>
  <si>
    <t>6</t>
  </si>
  <si>
    <t>3</t>
  </si>
  <si>
    <t>731890801</t>
  </si>
  <si>
    <t>Přemístění demontovaných kotelen umístěných ve výšce nebo hloubce objektu do 6 m</t>
  </si>
  <si>
    <t>t</t>
  </si>
  <si>
    <t>-1792679125</t>
  </si>
  <si>
    <t>0,89</t>
  </si>
  <si>
    <t>4</t>
  </si>
  <si>
    <t>731244494</t>
  </si>
  <si>
    <t>Montáž kotle ocelového závěsného na plyn kondenzačního o výkonu přes 28 do 50 kW</t>
  </si>
  <si>
    <t>soubor</t>
  </si>
  <si>
    <t>1103886313</t>
  </si>
  <si>
    <t>5</t>
  </si>
  <si>
    <t>M</t>
  </si>
  <si>
    <t>48417693R50</t>
  </si>
  <si>
    <t xml:space="preserve">Základní stavebnice kaskádové kotelny s 2 kotli: např BAXI Luna Duo, obsahuje: 2ks Luna Duo-tec MP+ 1.50, 2ks  interference BUS OCI 345, 1ks externí modul AVS75, 1ks přílož. čidlo teploty QAD36/101, 1ks přílož. čidlo teploty QAD36/101, vnější sonda QAC34</t>
  </si>
  <si>
    <t>32</t>
  </si>
  <si>
    <t>-1011764572</t>
  </si>
  <si>
    <t>42990R50</t>
  </si>
  <si>
    <t>systémová konstrukce z ocelových pozinkovaných profilů pro zavěšení kondenzačního kotle do hmotnosti 100kg, např. systém HILTI</t>
  </si>
  <si>
    <t>-1104077865</t>
  </si>
  <si>
    <t>7</t>
  </si>
  <si>
    <t>731810412R</t>
  </si>
  <si>
    <t>Montáž kaskáda + kouřovod</t>
  </si>
  <si>
    <t>1639233679</t>
  </si>
  <si>
    <t>8</t>
  </si>
  <si>
    <t>484SCMO83A</t>
  </si>
  <si>
    <t>Např: kaskáda + kouřovod - kaskáda AXIAL LIL DN 125/180, délka do 2,5m, s odbočkami ke kotlům DN 80/125 a zpětnými klapkami - podrobný výpis viz. příloha technické zprávy</t>
  </si>
  <si>
    <t>1778229442</t>
  </si>
  <si>
    <t>9</t>
  </si>
  <si>
    <t>731810415R</t>
  </si>
  <si>
    <t>Montáž komínu</t>
  </si>
  <si>
    <t>394130103</t>
  </si>
  <si>
    <t>10</t>
  </si>
  <si>
    <t>484SCMO83A1</t>
  </si>
  <si>
    <t xml:space="preserve">Komín např. INOX FLEX DN 160,  bude protažen stávajícím komínovým průduchem, dl 26m, patní koleno, komínová krycí deska  - podrobný výpis viz. příloha technické zprávy</t>
  </si>
  <si>
    <t>1980647584</t>
  </si>
  <si>
    <t>11</t>
  </si>
  <si>
    <t>998731101</t>
  </si>
  <si>
    <t>Přesun hmot tonážní pro kotelny v objektech v do 6 m</t>
  </si>
  <si>
    <t>-1226102567</t>
  </si>
  <si>
    <t>732</t>
  </si>
  <si>
    <t>Ústřední vytápění - strojovny</t>
  </si>
  <si>
    <t>12</t>
  </si>
  <si>
    <t>732110811</t>
  </si>
  <si>
    <t>Demontáž rozdělovače nebo sběrače DN přes 50 do 100</t>
  </si>
  <si>
    <t>2068730439</t>
  </si>
  <si>
    <t>1,5+1,5</t>
  </si>
  <si>
    <t>13</t>
  </si>
  <si>
    <t>732320814R</t>
  </si>
  <si>
    <t>Demontáž membránové expanzní nádoby, obsah do 500 l</t>
  </si>
  <si>
    <t>1983939336</t>
  </si>
  <si>
    <t>14</t>
  </si>
  <si>
    <t>732420811</t>
  </si>
  <si>
    <t>Demontáž čerpadla oběhového spirálního DN 25</t>
  </si>
  <si>
    <t>397632210</t>
  </si>
  <si>
    <t>732420813</t>
  </si>
  <si>
    <t>Demontáž čerpadla oběhového spirálního DN 50</t>
  </si>
  <si>
    <t>1676915451</t>
  </si>
  <si>
    <t>732212815</t>
  </si>
  <si>
    <t>Demontáž ohříváku zásobníkového stojatého obsah do 1600 l</t>
  </si>
  <si>
    <t>1143404030</t>
  </si>
  <si>
    <t>17</t>
  </si>
  <si>
    <t>732890801</t>
  </si>
  <si>
    <t>Přesun demontovaných strojoven vodorovně 100 m v objektech výšky do 6 m</t>
  </si>
  <si>
    <t>333329115</t>
  </si>
  <si>
    <t>0,90</t>
  </si>
  <si>
    <t>18</t>
  </si>
  <si>
    <t>732111123R</t>
  </si>
  <si>
    <t>Tělesa rozdělovačů a sběračů DN 50 z trub ocelových bezešvých</t>
  </si>
  <si>
    <t>-1653197311</t>
  </si>
  <si>
    <t>1+1</t>
  </si>
  <si>
    <t>19</t>
  </si>
  <si>
    <t>732111R912</t>
  </si>
  <si>
    <t>Konstrukce pod rozdělovač/sběrač , žárově zinkovaná, pro potrubí DN50</t>
  </si>
  <si>
    <t>-97059028</t>
  </si>
  <si>
    <t>2+2</t>
  </si>
  <si>
    <t>20</t>
  </si>
  <si>
    <t>732111315</t>
  </si>
  <si>
    <t>Trubková hrdla rozdělovačů a sběračů bez přírub DN 32</t>
  </si>
  <si>
    <t>-754816071</t>
  </si>
  <si>
    <t>732111318</t>
  </si>
  <si>
    <t>Trubková hrdla rozdělovačů a sběračů bez přírub DN 50</t>
  </si>
  <si>
    <t>-1545220599</t>
  </si>
  <si>
    <t>22</t>
  </si>
  <si>
    <t>732199100</t>
  </si>
  <si>
    <t>Montáž orientačních štítků</t>
  </si>
  <si>
    <t>1274742401</t>
  </si>
  <si>
    <t>23</t>
  </si>
  <si>
    <t>6275R0001</t>
  </si>
  <si>
    <t xml:space="preserve">Orientační štítky  </t>
  </si>
  <si>
    <t>-951879200</t>
  </si>
  <si>
    <t>24</t>
  </si>
  <si>
    <t>732331625</t>
  </si>
  <si>
    <t>Nádoba tlaková expanzní pro topnou a chladicí soustavu s membránou závitové připojení PN 0,6 o objemu 400 l</t>
  </si>
  <si>
    <t>1585661981</t>
  </si>
  <si>
    <t>25</t>
  </si>
  <si>
    <t>732331778</t>
  </si>
  <si>
    <t>Příslušenství k expanzním nádobám bezpečnostní uzávěr G 1 k měření tlaku</t>
  </si>
  <si>
    <t>1317241609</t>
  </si>
  <si>
    <t>26</t>
  </si>
  <si>
    <t>732219103R</t>
  </si>
  <si>
    <t>Montáž ohříváků vody zásobníkových stojatých kombinovaných do 200 litrů</t>
  </si>
  <si>
    <t>1482116419</t>
  </si>
  <si>
    <t>27</t>
  </si>
  <si>
    <t>48417703R</t>
  </si>
  <si>
    <t>zásobník TUV nepřímotopný nerezový objem 149L, včetně tepelné izolace, např. Antikor ECO TV150S</t>
  </si>
  <si>
    <t>713927444</t>
  </si>
  <si>
    <t>28</t>
  </si>
  <si>
    <t>48417793R</t>
  </si>
  <si>
    <t>elektrická topná tyč ohřevu TV, výkon 3,0kW, 230V, hrdlo M48x2</t>
  </si>
  <si>
    <t>-970345919</t>
  </si>
  <si>
    <t>29</t>
  </si>
  <si>
    <t>732429212</t>
  </si>
  <si>
    <t>Montáž čerpadla oběhového mokroběžného závitového DN 25</t>
  </si>
  <si>
    <t>1369616941</t>
  </si>
  <si>
    <t>30</t>
  </si>
  <si>
    <t>42611283</t>
  </si>
  <si>
    <t>čerpadlo oběhové teplovodní např. Wilo Yonos Maxo 25/0,5-7, závitové DN 25, pro vytápění, výtlak 7m, Qmax 7,2m3/h, PN 10</t>
  </si>
  <si>
    <t>-1148564021</t>
  </si>
  <si>
    <t>31</t>
  </si>
  <si>
    <t>732429223</t>
  </si>
  <si>
    <t>Montáž čerpadla oběhového mokroběžného přírubového DN 40 jednodílné</t>
  </si>
  <si>
    <t>2086648512</t>
  </si>
  <si>
    <t>42611291R</t>
  </si>
  <si>
    <t>čerpadlo oběhové teplovodní, např. Wilo Yonos Maxo 40/0,5-12, přírubové DN 40, pro vytápění, výtlak 12m, Qmax 20m3/h, PN 6/10</t>
  </si>
  <si>
    <t>1960547230</t>
  </si>
  <si>
    <t>33</t>
  </si>
  <si>
    <t>998732101</t>
  </si>
  <si>
    <t>Přesun hmot tonážní pro strojovny v objektech v do 6 m</t>
  </si>
  <si>
    <t>1347461485</t>
  </si>
  <si>
    <t>733</t>
  </si>
  <si>
    <t>Ústřední vytápění - rozvodné potrubí</t>
  </si>
  <si>
    <t>34</t>
  </si>
  <si>
    <t>733110803</t>
  </si>
  <si>
    <t>Demontáž potrubí ocelového závitového DN do 15</t>
  </si>
  <si>
    <t>1691341186</t>
  </si>
  <si>
    <t>35</t>
  </si>
  <si>
    <t>733110806</t>
  </si>
  <si>
    <t>Demontáž potrubí ocelového závitového do DN 32</t>
  </si>
  <si>
    <t>-1639950853</t>
  </si>
  <si>
    <t>22+38</t>
  </si>
  <si>
    <t>36</t>
  </si>
  <si>
    <t>733110808</t>
  </si>
  <si>
    <t>Demontáž potrubí ocelového závitového do DN 50</t>
  </si>
  <si>
    <t>940797207</t>
  </si>
  <si>
    <t>48</t>
  </si>
  <si>
    <t>37</t>
  </si>
  <si>
    <t>733110810</t>
  </si>
  <si>
    <t>Demontáž potrubí ocelového závitového DN přes 50 do 80</t>
  </si>
  <si>
    <t>179969893</t>
  </si>
  <si>
    <t>52</t>
  </si>
  <si>
    <t>38</t>
  </si>
  <si>
    <t>733890801</t>
  </si>
  <si>
    <t>Přemístění potrubí demontovaného vodorovně do 100 m v objektech výšky do 6 m</t>
  </si>
  <si>
    <t>-1244588137</t>
  </si>
  <si>
    <t>0,9</t>
  </si>
  <si>
    <t>39</t>
  </si>
  <si>
    <t>733111213</t>
  </si>
  <si>
    <t>Potrubí ocelové závitové bezešvé zesílené v kotelnách nebo strojovnách DN 15</t>
  </si>
  <si>
    <t>1564528114</t>
  </si>
  <si>
    <t>40</t>
  </si>
  <si>
    <t>733111215</t>
  </si>
  <si>
    <t>Potrubí ocelové závitové bezešvé zesílené v kotelnách nebo strojovnách DN 25</t>
  </si>
  <si>
    <t>1256675223</t>
  </si>
  <si>
    <t>41</t>
  </si>
  <si>
    <t>733111216</t>
  </si>
  <si>
    <t>Potrubí ocelové závitové bezešvé zesílené v kotelnách nebo strojovnách DN 32</t>
  </si>
  <si>
    <t>-1811611374</t>
  </si>
  <si>
    <t>49</t>
  </si>
  <si>
    <t>42</t>
  </si>
  <si>
    <t>733111217</t>
  </si>
  <si>
    <t>Potrubí ocelové závitové černé bezešvé zesílené v kotelnách nebo strojovnách DN 40</t>
  </si>
  <si>
    <t>-4440862</t>
  </si>
  <si>
    <t>43</t>
  </si>
  <si>
    <t>733111218</t>
  </si>
  <si>
    <t>Potrubí ocelové závitové černé bezešvé zesílené v kotelnách nebo strojovnách DN 50</t>
  </si>
  <si>
    <t>953650167</t>
  </si>
  <si>
    <t>44</t>
  </si>
  <si>
    <t>733141102</t>
  </si>
  <si>
    <t>Odvzdušňovací nádoba z trubek ocelových do DN 50</t>
  </si>
  <si>
    <t>1508657155</t>
  </si>
  <si>
    <t>45</t>
  </si>
  <si>
    <t>733190107</t>
  </si>
  <si>
    <t>Zkouška těsnosti potrubí ocelové závitové do DN 40</t>
  </si>
  <si>
    <t>-1176507424</t>
  </si>
  <si>
    <t>18+32+49+19</t>
  </si>
  <si>
    <t>46</t>
  </si>
  <si>
    <t>733190108</t>
  </si>
  <si>
    <t>Zkouška těsnosti potrubí ocelové závitové do DN 50</t>
  </si>
  <si>
    <t>2054730816</t>
  </si>
  <si>
    <t>47</t>
  </si>
  <si>
    <t>998733101</t>
  </si>
  <si>
    <t>Přesun hmot tonážní pro rozvody potrubí v objektech v do 6 m</t>
  </si>
  <si>
    <t>307534040</t>
  </si>
  <si>
    <t>734</t>
  </si>
  <si>
    <t>Ústřední vytápění - armatury</t>
  </si>
  <si>
    <t>734100811</t>
  </si>
  <si>
    <t>Demontáž armatury přírubové se dvěma přírubami DN do 50</t>
  </si>
  <si>
    <t>1304135977</t>
  </si>
  <si>
    <t>734100812</t>
  </si>
  <si>
    <t>Demontáž armatury přírubové se dvěma přírubami DN přes 50 do 100</t>
  </si>
  <si>
    <t>-211220830</t>
  </si>
  <si>
    <t>50</t>
  </si>
  <si>
    <t>734200811</t>
  </si>
  <si>
    <t>Demontáž armatury závitové s jedním závitem do G 1/2</t>
  </si>
  <si>
    <t>-1120232048</t>
  </si>
  <si>
    <t>51</t>
  </si>
  <si>
    <t>734200822</t>
  </si>
  <si>
    <t>Demontáž armatury závitové se dvěma závity do G 1</t>
  </si>
  <si>
    <t>1389725164</t>
  </si>
  <si>
    <t>734200824</t>
  </si>
  <si>
    <t>Demontáž armatury závitové se dvěma závity do G 2</t>
  </si>
  <si>
    <t>-1718541511</t>
  </si>
  <si>
    <t>53</t>
  </si>
  <si>
    <t>734290823</t>
  </si>
  <si>
    <t>Demontáž armatury směšovací přivařovací čtyřcestné DN 32</t>
  </si>
  <si>
    <t>676385787</t>
  </si>
  <si>
    <t>54</t>
  </si>
  <si>
    <t>734410811</t>
  </si>
  <si>
    <t>Demontáž teploměru přímého nebo rohového s ochranným pouzdrem</t>
  </si>
  <si>
    <t>1467803250</t>
  </si>
  <si>
    <t>55</t>
  </si>
  <si>
    <t>734420811</t>
  </si>
  <si>
    <t>Demontáž tlakoměru se spodním připojením</t>
  </si>
  <si>
    <t>-198226784</t>
  </si>
  <si>
    <t>56</t>
  </si>
  <si>
    <t>734890801</t>
  </si>
  <si>
    <t>Přemístění demontovaných armatur vodorovně do 100 m v objektech výšky do 6 m</t>
  </si>
  <si>
    <t>869315684</t>
  </si>
  <si>
    <t>0,42</t>
  </si>
  <si>
    <t>57</t>
  </si>
  <si>
    <t>734209113</t>
  </si>
  <si>
    <t>Montáž armatury závitové s dvěma závity G 1/2</t>
  </si>
  <si>
    <t>-144316367</t>
  </si>
  <si>
    <t>58</t>
  </si>
  <si>
    <t>551280R15</t>
  </si>
  <si>
    <t>ELEKTROMAGNETICKÝ 2-CESTNÝ VENTIL EVPE 2020.01/N BEZ PROUDU UZAVŘEN, 230V</t>
  </si>
  <si>
    <t>539119837</t>
  </si>
  <si>
    <t>59</t>
  </si>
  <si>
    <t>734209115</t>
  </si>
  <si>
    <t>Montáž armatury závitové s dvěma závity G 1</t>
  </si>
  <si>
    <t>1155801499</t>
  </si>
  <si>
    <t>60</t>
  </si>
  <si>
    <t>734 22-VV25</t>
  </si>
  <si>
    <t>Vyvažovací ventil DN25 (1") Kvs=8,7, vyvažování, přednastavení, měření tlaku a průtoku, uzavírání</t>
  </si>
  <si>
    <t>ks</t>
  </si>
  <si>
    <t>-263550911</t>
  </si>
  <si>
    <t>61</t>
  </si>
  <si>
    <t>734209116</t>
  </si>
  <si>
    <t>Montáž armatury závitové s dvěma závity G 5/4</t>
  </si>
  <si>
    <t>-789189228</t>
  </si>
  <si>
    <t>2+1</t>
  </si>
  <si>
    <t>62</t>
  </si>
  <si>
    <t>4848917R32</t>
  </si>
  <si>
    <t>magnetický odlučovač nečistot a mikrobublin, např. FLAMCO CLEAN SMART 5/4"</t>
  </si>
  <si>
    <t>889899586</t>
  </si>
  <si>
    <t>63</t>
  </si>
  <si>
    <t>734 22-VV32</t>
  </si>
  <si>
    <t>Vyvažovací ventil DN32 (5/4") Kvs=14,2, vyvažování, přednastavení, měření tlaku a průtoku, uzavírání</t>
  </si>
  <si>
    <t>1309016667</t>
  </si>
  <si>
    <t>64</t>
  </si>
  <si>
    <t>734209116R</t>
  </si>
  <si>
    <t>Montáž armatury závitové s dvěma závity G 5/4 - měřič tepla</t>
  </si>
  <si>
    <t>-130334375</t>
  </si>
  <si>
    <t>65</t>
  </si>
  <si>
    <t>388215R60</t>
  </si>
  <si>
    <t>ultrazvukový měřič tepla, např. Multical 603 Ultraflow 54, qp=6,0m3/h, DN25, závitové připojení 5/4", délka 260m, M-bus</t>
  </si>
  <si>
    <t>1598059463</t>
  </si>
  <si>
    <t>66</t>
  </si>
  <si>
    <t>734209115R</t>
  </si>
  <si>
    <t>Montáž armatury závitové s dvěma závity G 5/4 - kulový kohout s el. pohonem (kohout dodávkou MaR)</t>
  </si>
  <si>
    <t>2055193386</t>
  </si>
  <si>
    <t>67</t>
  </si>
  <si>
    <t>734209126R</t>
  </si>
  <si>
    <t>Montáž armatury závitové s třemi závity G 5/4 - regulační ventil s el. pohonem (ventil dodávkou MaR)</t>
  </si>
  <si>
    <t>1353560722</t>
  </si>
  <si>
    <t>68</t>
  </si>
  <si>
    <t>734209134R</t>
  </si>
  <si>
    <t>Montáž armatury závitové s dvěma závity G 1/2 - zařízení pro úpravu vody</t>
  </si>
  <si>
    <t>-1151217446</t>
  </si>
  <si>
    <t>69</t>
  </si>
  <si>
    <t>55128033R</t>
  </si>
  <si>
    <t>Zařízení pro úpravu vody např. Reflex Fillsoft I + patrona pro změkčování Fillsoft</t>
  </si>
  <si>
    <t>952156070</t>
  </si>
  <si>
    <t>70</t>
  </si>
  <si>
    <t>734209135R</t>
  </si>
  <si>
    <t>Montáž armatury závitové s dvěma závity G 1/2 - dávkovací nádoba</t>
  </si>
  <si>
    <t>709613570</t>
  </si>
  <si>
    <t>71</t>
  </si>
  <si>
    <t>55128041R</t>
  </si>
  <si>
    <t>Dávkovací nádoba např. DETO, DN 100 pro jednorázové nadávkování chemikálií do topného okruhu</t>
  </si>
  <si>
    <t>-1431257707</t>
  </si>
  <si>
    <t>72</t>
  </si>
  <si>
    <t>734242412</t>
  </si>
  <si>
    <t>Ventil závitový zpětný přímý G 1/2 PN 16 do 110°C</t>
  </si>
  <si>
    <t>-1482623531</t>
  </si>
  <si>
    <t>73</t>
  </si>
  <si>
    <t>734242415</t>
  </si>
  <si>
    <t>Ventil závitový zpětný přímý G 5/4 PN 16 do 110°C</t>
  </si>
  <si>
    <t>166428792</t>
  </si>
  <si>
    <t>74</t>
  </si>
  <si>
    <t>734242417</t>
  </si>
  <si>
    <t>Ventil závitový zpětný přímý G 2 PN 16 do 110°C</t>
  </si>
  <si>
    <t>1144242687</t>
  </si>
  <si>
    <t>75</t>
  </si>
  <si>
    <t>734291123</t>
  </si>
  <si>
    <t>Kohout plnící a vypouštěcí G 1/2 PN 10 do 90°C závitový</t>
  </si>
  <si>
    <t>452047832</t>
  </si>
  <si>
    <t>76</t>
  </si>
  <si>
    <t>734291265</t>
  </si>
  <si>
    <t>Filtr závitový přímý G 1 1/4 PN 30 do 110°C s vnitřními závity</t>
  </si>
  <si>
    <t>-2040655057</t>
  </si>
  <si>
    <t>77</t>
  </si>
  <si>
    <t>734291267</t>
  </si>
  <si>
    <t>Filtr závitový přímý G 2 PN 30 do 110°C s vnitřními závity</t>
  </si>
  <si>
    <t>-559684961</t>
  </si>
  <si>
    <t>78</t>
  </si>
  <si>
    <t>734292713</t>
  </si>
  <si>
    <t>Kohout kulový přímý G 1/2 PN 42 do 185°C vnitřní závit</t>
  </si>
  <si>
    <t>917537984</t>
  </si>
  <si>
    <t>79</t>
  </si>
  <si>
    <t>734292715</t>
  </si>
  <si>
    <t>Kohout kulový přímý G 1 PN 42 do 185°C vnitřní závit</t>
  </si>
  <si>
    <t>511876585</t>
  </si>
  <si>
    <t>80</t>
  </si>
  <si>
    <t>734292716</t>
  </si>
  <si>
    <t>Kohout kulový přímý G 1 1/4 PN 42 do 185°C vnitřní závit</t>
  </si>
  <si>
    <t>958403783</t>
  </si>
  <si>
    <t>81</t>
  </si>
  <si>
    <t>734292717</t>
  </si>
  <si>
    <t>Kohout kulový přímý G 1 1/2 PN 42 do 185°C vnitřní závit</t>
  </si>
  <si>
    <t>653203233</t>
  </si>
  <si>
    <t>82</t>
  </si>
  <si>
    <t>734292718</t>
  </si>
  <si>
    <t>Kohout kulový přímý G 2 PN 42 do 185°C vnitřní závit</t>
  </si>
  <si>
    <t>800035116</t>
  </si>
  <si>
    <t>83</t>
  </si>
  <si>
    <t>734411103</t>
  </si>
  <si>
    <t>Teploměr technický s pevným stonkem a jímkou zadní připojení průměr 63 mm délky 100 mm</t>
  </si>
  <si>
    <t>170817422</t>
  </si>
  <si>
    <t>84</t>
  </si>
  <si>
    <t>734421102R</t>
  </si>
  <si>
    <t>Tlakoměr s pevným stonkem a zpětnou klapkou tlak 0-6bar průměr 63 mm spodní připojení</t>
  </si>
  <si>
    <t>1492922784</t>
  </si>
  <si>
    <t>85</t>
  </si>
  <si>
    <t>734421103R</t>
  </si>
  <si>
    <t>Diferenční tlakoměr se dvěma ručičkami a otočným číselníkem, tlak 0-6 bar, průměr 100 mm, spodní připojení, 2x tlakoměrový kohout</t>
  </si>
  <si>
    <t>766286670</t>
  </si>
  <si>
    <t>86</t>
  </si>
  <si>
    <t>734424101</t>
  </si>
  <si>
    <t>Kondenzační smyčka k přivaření zahnutá PN 250 do 300°C</t>
  </si>
  <si>
    <t>-532397000</t>
  </si>
  <si>
    <t>87</t>
  </si>
  <si>
    <t>734494213</t>
  </si>
  <si>
    <t>Návarek s trubkovým závitem G 1/2 dle požadavku MaR</t>
  </si>
  <si>
    <t>93635006</t>
  </si>
  <si>
    <t>88</t>
  </si>
  <si>
    <t>734494223R</t>
  </si>
  <si>
    <t>Jímka teploměrová G 1/2</t>
  </si>
  <si>
    <t>1028833690</t>
  </si>
  <si>
    <t>89</t>
  </si>
  <si>
    <t>998734101</t>
  </si>
  <si>
    <t>Přesun hmot tonážní pro armatury v objektech v do 6 m</t>
  </si>
  <si>
    <t>-924633022</t>
  </si>
  <si>
    <t>783</t>
  </si>
  <si>
    <t>Dokončovací práce - nátěry</t>
  </si>
  <si>
    <t>90</t>
  </si>
  <si>
    <t>783425428R</t>
  </si>
  <si>
    <t>Nátěry syntetické potrubí do DN 50 barva dražší základní antikorozní</t>
  </si>
  <si>
    <t>-926319746</t>
  </si>
  <si>
    <t>18+32+49+19+21</t>
  </si>
  <si>
    <t>713</t>
  </si>
  <si>
    <t>Izolace tepelné</t>
  </si>
  <si>
    <t>91</t>
  </si>
  <si>
    <t>713346331R</t>
  </si>
  <si>
    <t>Demontáže izolací rozvodů topné vody do DN50</t>
  </si>
  <si>
    <t>-1747401601</t>
  </si>
  <si>
    <t>22+38+48</t>
  </si>
  <si>
    <t>92</t>
  </si>
  <si>
    <t>713346332R</t>
  </si>
  <si>
    <t>Demontáže izolací rozvodů topné vody od DN50 do DN100</t>
  </si>
  <si>
    <t>-97445249</t>
  </si>
  <si>
    <t>93</t>
  </si>
  <si>
    <t>713463211R2</t>
  </si>
  <si>
    <t>Montáž izolace tepelné ocelové potrubí potrubními pouzdry s Al fólií staženými Al páskou 1x D do 50 mm</t>
  </si>
  <si>
    <t>2129787346</t>
  </si>
  <si>
    <t>94</t>
  </si>
  <si>
    <t>63154530</t>
  </si>
  <si>
    <t>pouzdro izolační potrubní z minerální vlny s Al fólií max. 250/100°C 22/30mm</t>
  </si>
  <si>
    <t>-832181688</t>
  </si>
  <si>
    <t>95</t>
  </si>
  <si>
    <t>63154572</t>
  </si>
  <si>
    <t>pouzdro izolační potrubní z minerální vlny s Al fólií max. 250/100°C 35/40mm</t>
  </si>
  <si>
    <t>-1682104200</t>
  </si>
  <si>
    <t>96</t>
  </si>
  <si>
    <t>63154573</t>
  </si>
  <si>
    <t>pouzdro izolační potrubní z minerální vlny s Al fólií max. 250/100°C 42/40mm</t>
  </si>
  <si>
    <t>-159185847</t>
  </si>
  <si>
    <t>97</t>
  </si>
  <si>
    <t>63154574</t>
  </si>
  <si>
    <t>pouzdro izolační potrubní z minerální vlny s Al fólií max. 250/100°C 48/40mm</t>
  </si>
  <si>
    <t>-2040527714</t>
  </si>
  <si>
    <t>98</t>
  </si>
  <si>
    <t>713463212R2</t>
  </si>
  <si>
    <t>Montáž izolace tepelné ocelové potrubí potrubními pouzdry s Al fólií staženými Al páskou 1x D přes 50 do 100 mm</t>
  </si>
  <si>
    <t>-1445139238</t>
  </si>
  <si>
    <t>99</t>
  </si>
  <si>
    <t>63154605</t>
  </si>
  <si>
    <t>pouzdro izolační potrubní z minerální vlny s Al fólií max. 250/100°C 60/50mm</t>
  </si>
  <si>
    <t>-289245228</t>
  </si>
  <si>
    <t>100</t>
  </si>
  <si>
    <t>998713101</t>
  </si>
  <si>
    <t>Přesun hmot tonážní pro izolace tepelné v objektech v do 6 m</t>
  </si>
  <si>
    <t>345043802</t>
  </si>
  <si>
    <t>Z</t>
  </si>
  <si>
    <t>Zámečnické výrobky</t>
  </si>
  <si>
    <t>101</t>
  </si>
  <si>
    <t>767-Z01</t>
  </si>
  <si>
    <t>Montáž kovových stavebních doplňkových konstrukcí</t>
  </si>
  <si>
    <t>kg</t>
  </si>
  <si>
    <t>1774737215</t>
  </si>
  <si>
    <t>102</t>
  </si>
  <si>
    <t>767-Z52015</t>
  </si>
  <si>
    <t>Jednoduchý závěs pro potrubí vytápění, sestava, potrubí do DN15 - DN25</t>
  </si>
  <si>
    <t>-2103077439</t>
  </si>
  <si>
    <t>7++12</t>
  </si>
  <si>
    <t>103</t>
  </si>
  <si>
    <t>767-Z52032</t>
  </si>
  <si>
    <t>Jednoduchý závěs pro potrubí vytápění, sestava, potrubí do DN32 - DN40</t>
  </si>
  <si>
    <t>1679988897</t>
  </si>
  <si>
    <t>104</t>
  </si>
  <si>
    <t>767-Z52050</t>
  </si>
  <si>
    <t>Jednoduchý závěs pro potrubí vytápění, sestava, potrubí do DN50 - DN65</t>
  </si>
  <si>
    <t>-1181858157</t>
  </si>
  <si>
    <t>HZS</t>
  </si>
  <si>
    <t>105</t>
  </si>
  <si>
    <t>799-M01</t>
  </si>
  <si>
    <t>Doregulování hydrodinamických tlaků otopné soustavy</t>
  </si>
  <si>
    <t>hod</t>
  </si>
  <si>
    <t>-884738242</t>
  </si>
  <si>
    <t>106</t>
  </si>
  <si>
    <t>799-M012</t>
  </si>
  <si>
    <t>Napojení na stávající rozvody</t>
  </si>
  <si>
    <t>694858914</t>
  </si>
  <si>
    <t>107</t>
  </si>
  <si>
    <t>799-M03</t>
  </si>
  <si>
    <t>Uvedení do provozu</t>
  </si>
  <si>
    <t>1143180945</t>
  </si>
  <si>
    <t>108</t>
  </si>
  <si>
    <t>799-M04</t>
  </si>
  <si>
    <t>Napuštění a odvzdušnění soustavy</t>
  </si>
  <si>
    <t>1188939052</t>
  </si>
  <si>
    <t>109</t>
  </si>
  <si>
    <t>799-M05</t>
  </si>
  <si>
    <t>Topná zkouška</t>
  </si>
  <si>
    <t>-419194919</t>
  </si>
  <si>
    <t>110</t>
  </si>
  <si>
    <t>799-M06</t>
  </si>
  <si>
    <t>Nezměřitelné stavební práce</t>
  </si>
  <si>
    <t>229864467</t>
  </si>
  <si>
    <t>VRN</t>
  </si>
  <si>
    <t>Vedlejší rozpočtové náklady</t>
  </si>
  <si>
    <t>VRN9</t>
  </si>
  <si>
    <t>Ostatní náklady</t>
  </si>
  <si>
    <t>111</t>
  </si>
  <si>
    <t>001</t>
  </si>
  <si>
    <t>Seznámení personálu s novým zařízením</t>
  </si>
  <si>
    <t>1024</t>
  </si>
  <si>
    <t>-582068670</t>
  </si>
  <si>
    <t>112</t>
  </si>
  <si>
    <t>002</t>
  </si>
  <si>
    <t>Zkoušky potřebné pro zhotovení díla, Individuální zkoušky, Komplexní vyzkoušení</t>
  </si>
  <si>
    <t>-1416563328</t>
  </si>
  <si>
    <t>113</t>
  </si>
  <si>
    <t>003</t>
  </si>
  <si>
    <t xml:space="preserve">Zpracování dokumentace skutečného provedení </t>
  </si>
  <si>
    <t>-1324940151</t>
  </si>
  <si>
    <t>114</t>
  </si>
  <si>
    <t>007</t>
  </si>
  <si>
    <t>Odvoz demontovaného materiálu do 3km</t>
  </si>
  <si>
    <t>-2087353831</t>
  </si>
  <si>
    <t>115</t>
  </si>
  <si>
    <t>008</t>
  </si>
  <si>
    <t>Odborná likvidace demontovaného materiálu</t>
  </si>
  <si>
    <t>874736562</t>
  </si>
  <si>
    <t>116</t>
  </si>
  <si>
    <t>009</t>
  </si>
  <si>
    <t>Zařízení staveniště, včetně oplocení</t>
  </si>
  <si>
    <t>-361231054</t>
  </si>
  <si>
    <t>D1_01_4b - Zdravotně technické instalace</t>
  </si>
  <si>
    <t xml:space="preserve">    721 - Zdravotechnika - vnitřní kanalizace</t>
  </si>
  <si>
    <t xml:space="preserve">    722 - Zdravotechnika - vnitřní vodovod</t>
  </si>
  <si>
    <t>721</t>
  </si>
  <si>
    <t>Zdravotechnika - vnitřní kanalizace</t>
  </si>
  <si>
    <t>721110802</t>
  </si>
  <si>
    <t>Demontáž potrubí kameninové DN do 100</t>
  </si>
  <si>
    <t>1714533748</t>
  </si>
  <si>
    <t>721140802</t>
  </si>
  <si>
    <t>Demontáž potrubí litinové DN do 100</t>
  </si>
  <si>
    <t>989506267</t>
  </si>
  <si>
    <t>721210813</t>
  </si>
  <si>
    <t>Demontáž vpustí podlahových z kyselinovzdorné kameniny DN 100</t>
  </si>
  <si>
    <t>-1496263075</t>
  </si>
  <si>
    <t>721290821</t>
  </si>
  <si>
    <t>Přemístění vnitrostaveništní demontovaných hmot vnitřní kanalizace v objektech v do 6 m</t>
  </si>
  <si>
    <t>1949531680</t>
  </si>
  <si>
    <t>0,084</t>
  </si>
  <si>
    <t>721171915</t>
  </si>
  <si>
    <t>Potrubí z PP propojení potrubí DN 110</t>
  </si>
  <si>
    <t>1098752418</t>
  </si>
  <si>
    <t>721174005</t>
  </si>
  <si>
    <t>Potrubí kanalizační z PP svodné DN 110</t>
  </si>
  <si>
    <t>1919958472</t>
  </si>
  <si>
    <t>721174042</t>
  </si>
  <si>
    <t>Potrubí kanalizační z PP připojovací DN 40</t>
  </si>
  <si>
    <t>-149274755</t>
  </si>
  <si>
    <t>721174043</t>
  </si>
  <si>
    <t>Potrubí kanalizační z PP připojovací DN 50</t>
  </si>
  <si>
    <t>-1398606613</t>
  </si>
  <si>
    <t>721211911</t>
  </si>
  <si>
    <t>Montáž vpustí podlahových DN 40/50 ostatní typ</t>
  </si>
  <si>
    <t>1534987319</t>
  </si>
  <si>
    <t>55161722R</t>
  </si>
  <si>
    <t>Vpusť podlahová s vodorovným odtokem DN 40/50 a zápachovou uzávěrou</t>
  </si>
  <si>
    <t>-2139895434</t>
  </si>
  <si>
    <t>72121192R1</t>
  </si>
  <si>
    <t>Montáž zápachových uzávěrek DN 32/40</t>
  </si>
  <si>
    <t>523139584</t>
  </si>
  <si>
    <t>5516184R1</t>
  </si>
  <si>
    <t>Klalich pro úkapy DN32 se zápachovou uzávěrkou a přídavnou mechanickou uzávěrkou - kuličkou pro suchý stav</t>
  </si>
  <si>
    <t>-1300983260</t>
  </si>
  <si>
    <t>721249102R</t>
  </si>
  <si>
    <t>Montáž neutralizačního boxu pro výkon kotlů do 300kW</t>
  </si>
  <si>
    <t>1407351198</t>
  </si>
  <si>
    <t>48481000</t>
  </si>
  <si>
    <t>box neutralizační pro neutralizaci kondenzátu</t>
  </si>
  <si>
    <t>-497320382</t>
  </si>
  <si>
    <t>998721101</t>
  </si>
  <si>
    <t>Přesun hmot tonážní pro vnitřní kanalizace v objektech v do 6 m</t>
  </si>
  <si>
    <t>-1623824069</t>
  </si>
  <si>
    <t>722</t>
  </si>
  <si>
    <t>Zdravotechnika - vnitřní vodovod</t>
  </si>
  <si>
    <t>722130802</t>
  </si>
  <si>
    <t>Demontáž potrubí ocelové pozinkované závitové DN přes 25 do 40</t>
  </si>
  <si>
    <t>294043543</t>
  </si>
  <si>
    <t>722170801</t>
  </si>
  <si>
    <t>Demontáž rozvodů vody z plastů do D 25</t>
  </si>
  <si>
    <t>-1265772757</t>
  </si>
  <si>
    <t>722170804</t>
  </si>
  <si>
    <t>Demontáž rozvodů vody z plastů do D 50</t>
  </si>
  <si>
    <t>1102014690</t>
  </si>
  <si>
    <t>722220851</t>
  </si>
  <si>
    <t>Demontáž armatur závitových s jedním závitem G do 3/4</t>
  </si>
  <si>
    <t>271820752</t>
  </si>
  <si>
    <t>722220861</t>
  </si>
  <si>
    <t>Demontáž armatur závitových se dvěma závity G do 3/4</t>
  </si>
  <si>
    <t>-920069761</t>
  </si>
  <si>
    <t>722220863</t>
  </si>
  <si>
    <t>Demontáž armatur závitových se dvěma závity G 6/4</t>
  </si>
  <si>
    <t>-631059738</t>
  </si>
  <si>
    <t>-46896058</t>
  </si>
  <si>
    <t>722260811</t>
  </si>
  <si>
    <t>Demontáž vodoměrů závitových G 1/2</t>
  </si>
  <si>
    <t>967279815</t>
  </si>
  <si>
    <t>732320812</t>
  </si>
  <si>
    <t>Demontáž nádrže beztlaké nebo tlakové odpojení od rozvodů potrubí obsah do 100 l</t>
  </si>
  <si>
    <t>765653582</t>
  </si>
  <si>
    <t>722290821</t>
  </si>
  <si>
    <t>Přemístění vnitrostaveništní demontovaných hmot pro vnitřní vodovod v objektech výšky do 6 m</t>
  </si>
  <si>
    <t>1691696754</t>
  </si>
  <si>
    <t>0,1</t>
  </si>
  <si>
    <t>722174022</t>
  </si>
  <si>
    <t>Potrubí vodovodní plastové PPR svar polyfuze PN 20 D 20 x 3,4 mm</t>
  </si>
  <si>
    <t>-2009759569</t>
  </si>
  <si>
    <t>722174024</t>
  </si>
  <si>
    <t>Potrubí vodovodní plastové PPR svar polyfúze PN 20 D 32x5,4 mm</t>
  </si>
  <si>
    <t>-1330738851</t>
  </si>
  <si>
    <t>722174025</t>
  </si>
  <si>
    <t>Potrubí vodovodní plastové PPR svar polyfúze PN 20 D 40x6,7 mm</t>
  </si>
  <si>
    <t>-2021567376</t>
  </si>
  <si>
    <t>12+18</t>
  </si>
  <si>
    <t>722181231</t>
  </si>
  <si>
    <t>Ochrana vodovodního potrubí přilepenými termoizolačními trubicemi z PE tl do 13 mm DN do 22 mm</t>
  </si>
  <si>
    <t>-1368775603</t>
  </si>
  <si>
    <t>722181232</t>
  </si>
  <si>
    <t>Ochrana vodovodního potrubí přilepenými termoizolačními trubicemi z PE tl do 13 mm DN do 45 mm</t>
  </si>
  <si>
    <t>-1837991324</t>
  </si>
  <si>
    <t>722181253</t>
  </si>
  <si>
    <t>Ochrana vodovodního potrubí přilepenými termoizolačními trubicemi z PE tl přes 20 do 25 mm DN přes 45 do 63 mm</t>
  </si>
  <si>
    <t>2078323486</t>
  </si>
  <si>
    <t>18+18</t>
  </si>
  <si>
    <t>722224116</t>
  </si>
  <si>
    <t>Kohout plnicí nebo vypouštěcí G 3/4" PN 10 s jedním závitem</t>
  </si>
  <si>
    <t>-678319895</t>
  </si>
  <si>
    <t>722224152</t>
  </si>
  <si>
    <t>Kulový kohout zahradní s vnějším závitem a páčkou PN 15, T 120°C G 1/2 - 3/4"</t>
  </si>
  <si>
    <t>871016987</t>
  </si>
  <si>
    <t>722230103R</t>
  </si>
  <si>
    <t>Montáž vodoměru s připojovacím závitem G1"</t>
  </si>
  <si>
    <t>1607928548</t>
  </si>
  <si>
    <t>38821461R</t>
  </si>
  <si>
    <t>vodoměr domovní na studenou vodu L260 G5/4 Q 3,5-BE PB, s M-Bus modulem</t>
  </si>
  <si>
    <t>-1087508970</t>
  </si>
  <si>
    <t>722231074</t>
  </si>
  <si>
    <t>Ventil zpětný mosazný G 1" PN 10 do 110°C se dvěma závity</t>
  </si>
  <si>
    <t>-1669862509</t>
  </si>
  <si>
    <t>722231075</t>
  </si>
  <si>
    <t>Ventil zpětný mosazný G 5/4" PN 10 do 110°C se dvěma závity</t>
  </si>
  <si>
    <t>628408077</t>
  </si>
  <si>
    <t>722229101</t>
  </si>
  <si>
    <t>Montáž vodovodních armatur s jedním závitem G 1/2" ostatní typ</t>
  </si>
  <si>
    <t>574067448</t>
  </si>
  <si>
    <t>55121265R</t>
  </si>
  <si>
    <t>ventil pojistný 1/2"x3/4", 8bar</t>
  </si>
  <si>
    <t>-1546897413</t>
  </si>
  <si>
    <t>722232043</t>
  </si>
  <si>
    <t>Kohout kulový přímý G 1/2" PN 42 do 185°C vnitřní závit</t>
  </si>
  <si>
    <t>88733312</t>
  </si>
  <si>
    <t>722232045</t>
  </si>
  <si>
    <t>Kohout kulový přímý G 1" PN 42 do 185°C vnitřní závit</t>
  </si>
  <si>
    <t>-1609767987</t>
  </si>
  <si>
    <t>722232046</t>
  </si>
  <si>
    <t>Kohout kulový přímý G 5/4" PN 42 do 185°C vnitřní závit</t>
  </si>
  <si>
    <t>-1963695474</t>
  </si>
  <si>
    <t>722234265</t>
  </si>
  <si>
    <t>Filtr mosazný G 1" PN 20 do 80°C s 2x vnitřním závitem</t>
  </si>
  <si>
    <t>-1265035013</t>
  </si>
  <si>
    <t>722239101</t>
  </si>
  <si>
    <t>Montáž armatur vodovodních se dvěma závity G 1/2"</t>
  </si>
  <si>
    <t>-852948096</t>
  </si>
  <si>
    <t>55117232R</t>
  </si>
  <si>
    <t>Vodní filtr Honeywell FF06-1/2AA na studenou vodu sítko 100µm</t>
  </si>
  <si>
    <t>-32472068</t>
  </si>
  <si>
    <t>55118610R</t>
  </si>
  <si>
    <t xml:space="preserve">systémový oddělovač pro doplňovací systémy pro přímé napojení na rozvod pitné vody, s kontaktním vodoměrem, 1/2",  např Reflex Fillset</t>
  </si>
  <si>
    <t>-314034941</t>
  </si>
  <si>
    <t>143372076</t>
  </si>
  <si>
    <t>-1075859600</t>
  </si>
  <si>
    <t>722290226</t>
  </si>
  <si>
    <t>Zkouška těsnosti vodovodního potrubí závitového do DN 50</t>
  </si>
  <si>
    <t>-347863747</t>
  </si>
  <si>
    <t>5+18+30</t>
  </si>
  <si>
    <t>722290234</t>
  </si>
  <si>
    <t>Proplach a dezinfekce vodovodního potrubí do DN 80</t>
  </si>
  <si>
    <t>-1390994762</t>
  </si>
  <si>
    <t>732331132</t>
  </si>
  <si>
    <t>Nádoba tlaková expanzní pro akumulační ohřev TV s membránou závitové připojení PN 1,0 o objemu 12 l</t>
  </si>
  <si>
    <t>367914854</t>
  </si>
  <si>
    <t>732331787R</t>
  </si>
  <si>
    <t>Příslušenství k expanzním nádobám na pitnou vodu, průtočná armatura Flowjet 3/4, vč montáže</t>
  </si>
  <si>
    <t>1572641808</t>
  </si>
  <si>
    <t>1617204244</t>
  </si>
  <si>
    <t>42611261R</t>
  </si>
  <si>
    <t xml:space="preserve">Cirkulační čerpadlo např. Wilo  Stratos Pico-Z 25/6-3</t>
  </si>
  <si>
    <t>-1574663048</t>
  </si>
  <si>
    <t>734411123</t>
  </si>
  <si>
    <t>Teploměr technický s pevným stonkem a jímkou zadní připojení průměr 100 mm délky 50 mm</t>
  </si>
  <si>
    <t>-50202956</t>
  </si>
  <si>
    <t>Tlakoměr s pevným stonkem, 0-10bar průměr 100mm, spodní připojení, vč. montáže</t>
  </si>
  <si>
    <t>-1441448847</t>
  </si>
  <si>
    <t>998722101</t>
  </si>
  <si>
    <t>Přesun hmot tonážní pro vnitřní vodovod v objektech v do 6 m</t>
  </si>
  <si>
    <t>-1947013131</t>
  </si>
  <si>
    <t>719417423</t>
  </si>
  <si>
    <t>Jednoduchý závěs pro potrubí, sestava, potrubí do DN25</t>
  </si>
  <si>
    <t>285778201</t>
  </si>
  <si>
    <t>Jednoduchý závěs pro potrubí, sestava, potrubí do DN32 - DN40</t>
  </si>
  <si>
    <t>-1365825461</t>
  </si>
  <si>
    <t>767-ZTIK75100</t>
  </si>
  <si>
    <t>Jednoduchý závěs pro potrubí kanalizace, sestava, potrubí do d75 - d110</t>
  </si>
  <si>
    <t>1374303317</t>
  </si>
  <si>
    <t>612862961</t>
  </si>
  <si>
    <t>2141474146</t>
  </si>
  <si>
    <t>-2027160598</t>
  </si>
  <si>
    <t>1,1</t>
  </si>
  <si>
    <t>103798102</t>
  </si>
  <si>
    <t>1749513831</t>
  </si>
  <si>
    <t>D1_01_4c - Plynová odběrná zařízení</t>
  </si>
  <si>
    <t xml:space="preserve">    723 - Zdravotechnika - vnitřní plynovod</t>
  </si>
  <si>
    <t>723</t>
  </si>
  <si>
    <t>Zdravotechnika - vnitřní plynovod</t>
  </si>
  <si>
    <t>723120804</t>
  </si>
  <si>
    <t>Demontáž potrubí ocelové závitové svařované do DN 25</t>
  </si>
  <si>
    <t>-551492962</t>
  </si>
  <si>
    <t>723120805</t>
  </si>
  <si>
    <t>Demontáž potrubí ocelové závitové svařované do DN 50</t>
  </si>
  <si>
    <t>-1992703876</t>
  </si>
  <si>
    <t>723120809</t>
  </si>
  <si>
    <t>Demontáž potrubí ocelové závitové svařované DN přes 50 do 80</t>
  </si>
  <si>
    <t>-272835955</t>
  </si>
  <si>
    <t>723160806</t>
  </si>
  <si>
    <t>Demontáž přípojka k plynoměru na závit bez ochozu G 6/4</t>
  </si>
  <si>
    <t>pár</t>
  </si>
  <si>
    <t>-2068791434</t>
  </si>
  <si>
    <t>723160833</t>
  </si>
  <si>
    <t>Demontáž rozpěrky k plynoměru G 6/4</t>
  </si>
  <si>
    <t>-171613683</t>
  </si>
  <si>
    <t>723260801R</t>
  </si>
  <si>
    <t xml:space="preserve">Demontáž plynoměrů G 16  max. průtok do 25 m3/hod.</t>
  </si>
  <si>
    <t>1128171658</t>
  </si>
  <si>
    <t>336820058</t>
  </si>
  <si>
    <t>-1914633848</t>
  </si>
  <si>
    <t>535487883</t>
  </si>
  <si>
    <t>722220866</t>
  </si>
  <si>
    <t>Demontáž armatur závitových se dvěma závity G 3</t>
  </si>
  <si>
    <t>-1843998459</t>
  </si>
  <si>
    <t>723290821</t>
  </si>
  <si>
    <t>Přemístění vnitrostaveništní demontovaných hmot pro vnitřní plynovod v objektech výšky do 6 m</t>
  </si>
  <si>
    <t>924659987</t>
  </si>
  <si>
    <t>0,113</t>
  </si>
  <si>
    <t>723111202</t>
  </si>
  <si>
    <t>Potrubí ocelové závitové černé bezešvé svařované běžné DN 15</t>
  </si>
  <si>
    <t>1820574288</t>
  </si>
  <si>
    <t>723111203</t>
  </si>
  <si>
    <t>Potrubí ocelové závitové černé bezešvé svařované běžné DN 20</t>
  </si>
  <si>
    <t>2047212131</t>
  </si>
  <si>
    <t>723111205</t>
  </si>
  <si>
    <t>Potrubí ocelové závitové černé bezešvé svařované běžné DN 32</t>
  </si>
  <si>
    <t>-1130387169</t>
  </si>
  <si>
    <t>723150312</t>
  </si>
  <si>
    <t>Potrubí ocelové hladké černé bezešvé spojované svařováním tvářené za tepla D 57x3,2 mm</t>
  </si>
  <si>
    <t>-1509969284</t>
  </si>
  <si>
    <t>723150345</t>
  </si>
  <si>
    <t>Redukce zhotovená kováním přes 1 DN DN 80/50</t>
  </si>
  <si>
    <t>261481908</t>
  </si>
  <si>
    <t>723150352</t>
  </si>
  <si>
    <t>Redukce zhotovená kováním přes 2 DN DN 50/20</t>
  </si>
  <si>
    <t>1481631776</t>
  </si>
  <si>
    <t>723160205</t>
  </si>
  <si>
    <t>Přípojka k plynoměru spojované na závit bez ochozu G 5/4"</t>
  </si>
  <si>
    <t>-2008182594</t>
  </si>
  <si>
    <t>723160335</t>
  </si>
  <si>
    <t>Rozpěrka přípojek plynoměru G 5/4"</t>
  </si>
  <si>
    <t>89216901</t>
  </si>
  <si>
    <t>723190907</t>
  </si>
  <si>
    <t>Odvzdušnění nebo napuštění plynovodního potrubí</t>
  </si>
  <si>
    <t>-1819866372</t>
  </si>
  <si>
    <t>12+4+7</t>
  </si>
  <si>
    <t>723190909R</t>
  </si>
  <si>
    <t>Zkouška těsnosti potrubí plynovodního</t>
  </si>
  <si>
    <t>700018931</t>
  </si>
  <si>
    <t>723190912R</t>
  </si>
  <si>
    <t>Revize plynu</t>
  </si>
  <si>
    <t>1673579898</t>
  </si>
  <si>
    <t>723221304</t>
  </si>
  <si>
    <t>Ventil vzorkovací rohový G 1/2" PN 5 s vnitřním závitem</t>
  </si>
  <si>
    <t>1326209518</t>
  </si>
  <si>
    <t>723231162</t>
  </si>
  <si>
    <t>Kohout kulový přímý G 1/2" PN 42 do 185°C plnoprůtokový vnitřní závit těžká řada</t>
  </si>
  <si>
    <t>1754088319</t>
  </si>
  <si>
    <t>723231163</t>
  </si>
  <si>
    <t>Kohout kulový přímý G 3/4" PN 42 do 185°C plnoprůtokový vnitřní závit těžká řada</t>
  </si>
  <si>
    <t>-1982869126</t>
  </si>
  <si>
    <t>723231165</t>
  </si>
  <si>
    <t>Kohout kulový přímý G 1 1/4" PN 42 do 185°C plnoprůtokový vnitřní závit těžká řada</t>
  </si>
  <si>
    <t>1034485040</t>
  </si>
  <si>
    <t>723231167</t>
  </si>
  <si>
    <t>Kohout kulový přímý G 2" PN 42 do 185°C plnoprůtokový vnitřní závit těžká řada</t>
  </si>
  <si>
    <t>707760887</t>
  </si>
  <si>
    <t>723239106</t>
  </si>
  <si>
    <t>Montáž armatur plynovodních se dvěma závity G 2" ostatní typ</t>
  </si>
  <si>
    <t>-1849768397</t>
  </si>
  <si>
    <t>40563106R</t>
  </si>
  <si>
    <t xml:space="preserve">Havarijní uzávěr plynu např. PEVEKO, typ EVPE 1050.02/L, DN40, R2", 230V, 20W, bez proudu uzavřen, samonahazovací </t>
  </si>
  <si>
    <t>1078050086</t>
  </si>
  <si>
    <t>Tlakoměr, rozsah 0-6 kPa, průměr 160mm, spodní připojení, vč. montáže</t>
  </si>
  <si>
    <t>797151212</t>
  </si>
  <si>
    <t>-514811308</t>
  </si>
  <si>
    <t>-2136161530</t>
  </si>
  <si>
    <t>-1852885823</t>
  </si>
  <si>
    <t>-581839366</t>
  </si>
  <si>
    <t>1853857829</t>
  </si>
  <si>
    <t>7834254_R</t>
  </si>
  <si>
    <t xml:space="preserve">Nátěry syntetické (žluté) potrubí do DN 50 </t>
  </si>
  <si>
    <t>-929485715</t>
  </si>
  <si>
    <t>15+12+4+7</t>
  </si>
  <si>
    <t>998723101</t>
  </si>
  <si>
    <t>Přesun hmot tonážní pro vnitřní plynovod v objektech v do 6 m</t>
  </si>
  <si>
    <t>-1670400757</t>
  </si>
  <si>
    <t>1799880042</t>
  </si>
  <si>
    <t>4339977</t>
  </si>
  <si>
    <t>-1430413277</t>
  </si>
  <si>
    <t>0,25</t>
  </si>
  <si>
    <t>665834101</t>
  </si>
  <si>
    <t>1677730070</t>
  </si>
  <si>
    <t>D1_01_4e - Stavební práce</t>
  </si>
  <si>
    <t>Jihlava</t>
  </si>
  <si>
    <t>Statutární město Jihlava</t>
  </si>
  <si>
    <t>DP projekt s.r.o.</t>
  </si>
  <si>
    <t>Ing. Avuk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</si>
  <si>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</si>
  <si>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</si>
  <si>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</si>
  <si>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</si>
  <si>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  61 - Úprava povrchů vnitřní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</si>
  <si>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</si>
  <si>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</si>
  <si>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</si>
  <si>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</si>
  <si>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</si>
  <si>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</si>
  <si>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</si>
  <si>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 xml:space="preserve">    711 - Izolace proti vodě, vlhkosti a plynům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</si>
  <si>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</si>
  <si>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</si>
  <si>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</si>
  <si>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</si>
  <si>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HSV</t>
  </si>
  <si>
    <t>Práce a dodávky HSV</t>
  </si>
  <si>
    <t>Zemní práce</t>
  </si>
  <si>
    <t>132212131</t>
  </si>
  <si>
    <t>Hloubení nezapažených rýh šířky do 800 mm v soudržných horninách třídy těžitelnosti I skupiny 3 ručně</t>
  </si>
  <si>
    <t>m3</t>
  </si>
  <si>
    <t>563708596</t>
  </si>
  <si>
    <t>posunuti vpusti</t>
  </si>
  <si>
    <t>3,3*0,6*1,0</t>
  </si>
  <si>
    <t>Součet</t>
  </si>
  <si>
    <t>162211311</t>
  </si>
  <si>
    <t>Vodorovné přemístění výkopku z horniny třídy těžitelnosti I skupiny 1 až 3 stavebním kolečkem do 10 m</t>
  </si>
  <si>
    <t>631166959</t>
  </si>
  <si>
    <t>3,3*0,6*0,4</t>
  </si>
  <si>
    <t>162751114</t>
  </si>
  <si>
    <t>Vodorovné přemístění přes 6 000 do 7000 m výkopku/sypaniny z horniny třídy těžitelnosti I skupiny 1 až 3</t>
  </si>
  <si>
    <t>585361932</t>
  </si>
  <si>
    <t>0,792</t>
  </si>
  <si>
    <t>167151101</t>
  </si>
  <si>
    <t>Nakládání výkopku z hornin třídy těžitelnosti I skupiny 1 až 3 do 100 m3</t>
  </si>
  <si>
    <t>-1027192590</t>
  </si>
  <si>
    <t>3,3*0,6*0,4*2</t>
  </si>
  <si>
    <t>171201231</t>
  </si>
  <si>
    <t>Poplatek za uložení zeminy a kamení na recyklační skládce (skládkovné) kód odpadu 17 05 04</t>
  </si>
  <si>
    <t>1453721255</t>
  </si>
  <si>
    <t>0,792*1,9</t>
  </si>
  <si>
    <t>174111101</t>
  </si>
  <si>
    <t>Zásyp jam, šachet rýh nebo kolem objektů sypaninou se zhutněním ručně</t>
  </si>
  <si>
    <t>-1606328743</t>
  </si>
  <si>
    <t>3,3*0,6*0,6</t>
  </si>
  <si>
    <t>175111101</t>
  </si>
  <si>
    <t>Obsypání potrubí ručně sypaninou bez prohození, uloženou do 3 m</t>
  </si>
  <si>
    <t>-1207199173</t>
  </si>
  <si>
    <t>3,3*0,6*0,3</t>
  </si>
  <si>
    <t>58337303</t>
  </si>
  <si>
    <t>štěrkopísek frakce 0/8</t>
  </si>
  <si>
    <t>-1778623905</t>
  </si>
  <si>
    <t>0,594*1,9 "Přepočtené koeficientem množství</t>
  </si>
  <si>
    <t>181951112</t>
  </si>
  <si>
    <t>Úprava pláně v hornině třídy těžitelnosti I skupiny 1 až 3 se zhutněním strojně</t>
  </si>
  <si>
    <t>m2</t>
  </si>
  <si>
    <t>1784927425</t>
  </si>
  <si>
    <t>3,3*0,6</t>
  </si>
  <si>
    <t>451573111</t>
  </si>
  <si>
    <t>Lože pod potrubí otevřený výkop ze štěrkopísku</t>
  </si>
  <si>
    <t>-792539831</t>
  </si>
  <si>
    <t>frakce 0-8 mm</t>
  </si>
  <si>
    <t>3,3*0,6*0,1</t>
  </si>
  <si>
    <t>Svislé a kompletní konstrukce</t>
  </si>
  <si>
    <t>310271015</t>
  </si>
  <si>
    <t>Zazdívka otvorů ve zdivu nadzákladovém pl do 1 m2 pórobetonovými tvárnicemi přes P2 do P4 na tenkovrstvou maltu tl 200 mm</t>
  </si>
  <si>
    <t>-969903329</t>
  </si>
  <si>
    <t>1,3*0,4</t>
  </si>
  <si>
    <t>Úpravy povrchů, podlahy a osazování výplní</t>
  </si>
  <si>
    <t>Úprava povrchů vnitřní</t>
  </si>
  <si>
    <t>612131151</t>
  </si>
  <si>
    <t>Sanační postřik vnitřních stěn nanášený celoplošně ručně</t>
  </si>
  <si>
    <t>-1781947041</t>
  </si>
  <si>
    <t>5,02*2,82</t>
  </si>
  <si>
    <t>612316121</t>
  </si>
  <si>
    <t>Sanační omítka vápenná jednovrstvá vnitřních stěn nanášená ručně</t>
  </si>
  <si>
    <t>-1043312798</t>
  </si>
  <si>
    <t>612316191</t>
  </si>
  <si>
    <t>Příplatek k sanační vápenné jednovrstvé omítce vnitřních stěn za každých dalších 5 mm tloušťky přes 20 mm ručně</t>
  </si>
  <si>
    <t>1470871283</t>
  </si>
  <si>
    <t>5,02*2,82*2</t>
  </si>
  <si>
    <t>612324111</t>
  </si>
  <si>
    <t>Sanační omítka podkladní vnitřních stěn nanášená ručně</t>
  </si>
  <si>
    <t>-1835934264</t>
  </si>
  <si>
    <t>612325302</t>
  </si>
  <si>
    <t>Vápenocementová štuková omítka ostění nebo nadpraží</t>
  </si>
  <si>
    <t>-2069729810</t>
  </si>
  <si>
    <t>(0,4+0,4)*2*0,2</t>
  </si>
  <si>
    <t>612131121</t>
  </si>
  <si>
    <t>Penetrační disperzní nátěr vnitřních stěn nanášený ručně</t>
  </si>
  <si>
    <t>-1399997399</t>
  </si>
  <si>
    <t>(5,02+9,03*2)*2,82</t>
  </si>
  <si>
    <t>612131101</t>
  </si>
  <si>
    <t>Cementový postřik vnitřních stěn nanášený celoplošně ručně</t>
  </si>
  <si>
    <t>1096268274</t>
  </si>
  <si>
    <t>zazděný otvor</t>
  </si>
  <si>
    <t>1,3*0,4*2</t>
  </si>
  <si>
    <t>612321141</t>
  </si>
  <si>
    <t>Vápenocementová omítka štuková dvouvrstvá vnitřních stěn nanášená ručně</t>
  </si>
  <si>
    <t>153707067</t>
  </si>
  <si>
    <t>611325422</t>
  </si>
  <si>
    <t>Oprava vnitřní vápenocementové štukové omítky stropů v rozsahu plochy přes 10 do 30 %</t>
  </si>
  <si>
    <t>860101985</t>
  </si>
  <si>
    <t>5,02*7,03</t>
  </si>
  <si>
    <t>612325412</t>
  </si>
  <si>
    <t>Oprava vnitřní vápenocementové hladké omítky stěn v rozsahu plochy přes 10 do 30 %</t>
  </si>
  <si>
    <t>177162059</t>
  </si>
  <si>
    <t>(5,02+7,03*2)*2,82</t>
  </si>
  <si>
    <t>Podlahy a podlahové konstrukce</t>
  </si>
  <si>
    <t>631311114</t>
  </si>
  <si>
    <t>Mazanina tl přes 50 do 80 mm z betonu prostého bez zvýšených nároků na prostředí tř. C 16/20</t>
  </si>
  <si>
    <t>1690334178</t>
  </si>
  <si>
    <t>Podkladní beton</t>
  </si>
  <si>
    <t>3,3*0,6*0,05</t>
  </si>
  <si>
    <t>631319011</t>
  </si>
  <si>
    <t>Příplatek k mazanině tl přes 50 do 80 mm za přehlazení povrchu</t>
  </si>
  <si>
    <t>-2100425432</t>
  </si>
  <si>
    <t>631311126</t>
  </si>
  <si>
    <t>Mazanina tl přes 80 do 120 mm z betonu prostého bez zvýšených nároků na prostředí tř. C 25/30</t>
  </si>
  <si>
    <t>1962510453</t>
  </si>
  <si>
    <t>Podlahový beton</t>
  </si>
  <si>
    <t>0,6*3,3*0,1</t>
  </si>
  <si>
    <t>631319022</t>
  </si>
  <si>
    <t>Příplatek k mazanině tl přes 80 do 120 mm za přehlazení s poprášením cementem</t>
  </si>
  <si>
    <t>382647693</t>
  </si>
  <si>
    <t>631319173</t>
  </si>
  <si>
    <t>Příplatek k mazanině tl přes 80 do 120 mm za stržení povrchu spodní vrstvy před vložením výztuže</t>
  </si>
  <si>
    <t>-856741409</t>
  </si>
  <si>
    <t>0,198</t>
  </si>
  <si>
    <t>631362021</t>
  </si>
  <si>
    <t>Výztuž mazanin svařovanými sítěmi Kari</t>
  </si>
  <si>
    <t>1715046194</t>
  </si>
  <si>
    <t>0,6*3,3*1,1*0,00303</t>
  </si>
  <si>
    <t>632450134</t>
  </si>
  <si>
    <t>Vyrovnávací cementový potěr tl přes 40 do 50 mm ze suchých směsí provedený v ploše</t>
  </si>
  <si>
    <t>-1379167984</t>
  </si>
  <si>
    <t>Po vybouraném soklu</t>
  </si>
  <si>
    <t>0,8*0,8*2</t>
  </si>
  <si>
    <t>783913161</t>
  </si>
  <si>
    <t>Penetrační syntetický nátěr pórovitých betonových podlah</t>
  </si>
  <si>
    <t>65229944</t>
  </si>
  <si>
    <t>5,02*9,03+0,8*0,3</t>
  </si>
  <si>
    <t>Osazování výplní otvorů</t>
  </si>
  <si>
    <t>642942111</t>
  </si>
  <si>
    <t>Osazování zárubní nebo rámů dveřních kovových do 2,5 m2 na MC</t>
  </si>
  <si>
    <t>-897148910</t>
  </si>
  <si>
    <t>55331439</t>
  </si>
  <si>
    <t>zárubeň jednokřídlá ocelová pro dodatečnou montáž tl stěny 110-150mm rozměru 1100/1970, 2100mm</t>
  </si>
  <si>
    <t>-2011994562</t>
  </si>
  <si>
    <t>Ostatní konstrukce a práce, bourání</t>
  </si>
  <si>
    <t>Lešení a stavební výtahy</t>
  </si>
  <si>
    <t>949101111</t>
  </si>
  <si>
    <t>Lešení pomocné pro objekty pozemních staveb s lešeňovou podlahou v do 1,9 m zatížení do 150 kg/m2</t>
  </si>
  <si>
    <t>1760814764</t>
  </si>
  <si>
    <t>Různé dokončovací konstrukce a práce pozemních staveb</t>
  </si>
  <si>
    <t>952901111</t>
  </si>
  <si>
    <t>Vyčištění budov bytové a občanské výstavby při výšce podlaží do 4 m</t>
  </si>
  <si>
    <t>315342816</t>
  </si>
  <si>
    <t>952901411</t>
  </si>
  <si>
    <t>Vyčištění ostatních objektů (kanálů, zásobníků, kůlen) při jakékoliv výšce podlaží</t>
  </si>
  <si>
    <t>-2110798763</t>
  </si>
  <si>
    <t>anglický dvorek</t>
  </si>
  <si>
    <t>1,3*1,5</t>
  </si>
  <si>
    <t>953941210</t>
  </si>
  <si>
    <t>Osazování kovových poklopů s rámy pl do 1 m2</t>
  </si>
  <si>
    <t>429453352</t>
  </si>
  <si>
    <t>13611218</t>
  </si>
  <si>
    <t>plech ocelový hladký jakost S235JR tl 5mm tabule</t>
  </si>
  <si>
    <t>1205864977</t>
  </si>
  <si>
    <t>2*0,03 "Přepočtené koeficientem množství</t>
  </si>
  <si>
    <t>13611_R</t>
  </si>
  <si>
    <t>rám ocelový jakost S235JR 30/30 mm</t>
  </si>
  <si>
    <t>444798690</t>
  </si>
  <si>
    <t>(0,68+1,0)*2*2</t>
  </si>
  <si>
    <t>Bourání konstrukcí</t>
  </si>
  <si>
    <t>977311111</t>
  </si>
  <si>
    <t>Řezání stávajících betonových mazanin nevyztužených hl do 50 mm</t>
  </si>
  <si>
    <t>371395723</t>
  </si>
  <si>
    <t>posunutí vpusti</t>
  </si>
  <si>
    <t>(0,6+3,3)*2</t>
  </si>
  <si>
    <t>977312112</t>
  </si>
  <si>
    <t>Řezání stávajících betonových mazanin vyztužených hl do 100 mm</t>
  </si>
  <si>
    <t>-1628834880</t>
  </si>
  <si>
    <t>965042131</t>
  </si>
  <si>
    <t>Bourání podkladů pod dlažby nebo mazanin betonových nebo z litého asfaltu tl do 100 mm pl do 4 m2</t>
  </si>
  <si>
    <t>-826348575</t>
  </si>
  <si>
    <t>(0,6*3,39)*0,05</t>
  </si>
  <si>
    <t>(0,6*3,39)*0,1</t>
  </si>
  <si>
    <t>965049111</t>
  </si>
  <si>
    <t>Příplatek k bourání betonových mazanin za bourání mazanin se svařovanou sítí tl do 100 mm</t>
  </si>
  <si>
    <t>-62984235</t>
  </si>
  <si>
    <t>(0,6*3,3)*0,1</t>
  </si>
  <si>
    <t>1615173415</t>
  </si>
  <si>
    <t>968072456</t>
  </si>
  <si>
    <t>Vybourání kovových dveřních zárubní pl přes 2 m2</t>
  </si>
  <si>
    <t>93982250</t>
  </si>
  <si>
    <t>1,1*1,9</t>
  </si>
  <si>
    <t>767691823</t>
  </si>
  <si>
    <t>Vyvěšení nebo zavěšení kovových křídel dveří přes 2 m2</t>
  </si>
  <si>
    <t>54600643</t>
  </si>
  <si>
    <t>751398823</t>
  </si>
  <si>
    <t>Demontáž větrací mřížky stěnové průřezu přes 0,100 do 0,150 m2</t>
  </si>
  <si>
    <t>98691843</t>
  </si>
  <si>
    <t>965042221</t>
  </si>
  <si>
    <t>Bourání podkladů pod dlažby nebo mazanin betonových nebo z litého asfaltu tl přes 100 mm pl do 1 m2</t>
  </si>
  <si>
    <t>526318164</t>
  </si>
  <si>
    <t>Stávající sokl</t>
  </si>
  <si>
    <t>0,8*0,8*0,1*2</t>
  </si>
  <si>
    <t>978011191</t>
  </si>
  <si>
    <t>Otlučení (osekání) vnitřní vápenné nebo vápenocementové omítky stropů v rozsahu přes 50 do 100 %</t>
  </si>
  <si>
    <t>-1195859768</t>
  </si>
  <si>
    <t>V místě sanační omítky</t>
  </si>
  <si>
    <t>5,02*2,0</t>
  </si>
  <si>
    <t>978013191</t>
  </si>
  <si>
    <t>Otlučení (osekání) vnitřní vápenné nebo vápenocementové omítky stěn v rozsahu přes 50 do 100 %</t>
  </si>
  <si>
    <t>-181329297</t>
  </si>
  <si>
    <t>(5,02+2,0*2)*2,82</t>
  </si>
  <si>
    <t>Přesuny hmot a suti</t>
  </si>
  <si>
    <t>997013211</t>
  </si>
  <si>
    <t>Vnitrostaveništní doprava suti a vybouraných hmot pro budovy v do 6 m ručně</t>
  </si>
  <si>
    <t>-1348116626</t>
  </si>
  <si>
    <t>997013501</t>
  </si>
  <si>
    <t>Odvoz suti a vybouraných hmot na skládku nebo meziskládku do 1 km se složením</t>
  </si>
  <si>
    <t>1262861449</t>
  </si>
  <si>
    <t>997013509</t>
  </si>
  <si>
    <t>Příplatek k odvozu suti a vybouraných hmot na skládku ZKD 1 km přes 1 km</t>
  </si>
  <si>
    <t>-563081310</t>
  </si>
  <si>
    <t>2,861*6 "Přepočtené koeficientem množství</t>
  </si>
  <si>
    <t>997013631</t>
  </si>
  <si>
    <t>Poplatek za uložení na skládce (skládkovné) stavebního odpadu směsného kód odpadu 17 09 04</t>
  </si>
  <si>
    <t>4361982</t>
  </si>
  <si>
    <t>998018001</t>
  </si>
  <si>
    <t>Přesun hmot pro budovy ruční pro budovy v do 6 m</t>
  </si>
  <si>
    <t>832807187</t>
  </si>
  <si>
    <t>711</t>
  </si>
  <si>
    <t>Izolace proti vodě, vlhkosti a plynům</t>
  </si>
  <si>
    <t>711112001</t>
  </si>
  <si>
    <t>Provedení izolace proti zemní vlhkosti svislé za studena nátěrem penetračním</t>
  </si>
  <si>
    <t>159383690</t>
  </si>
  <si>
    <t>0,6*3,3</t>
  </si>
  <si>
    <t>11163153</t>
  </si>
  <si>
    <t>emulze asfaltová penetrační</t>
  </si>
  <si>
    <t>litr</t>
  </si>
  <si>
    <t>-1570195287</t>
  </si>
  <si>
    <t>1,98*0,2 "Přepočtené koeficientem množství</t>
  </si>
  <si>
    <t>711142559</t>
  </si>
  <si>
    <t>Provedení izolace proti zemní vlhkosti pásy přitavením svislé NAIP</t>
  </si>
  <si>
    <t>1173171048</t>
  </si>
  <si>
    <t>0,6*3,3*2</t>
  </si>
  <si>
    <t>62832134</t>
  </si>
  <si>
    <t>pás asfaltový natavitelný oxidovaný s vložkou ze skleněné rohože typu V60 s jemnozrnným minerálním posypem tl 4,0mm</t>
  </si>
  <si>
    <t>-477993266</t>
  </si>
  <si>
    <t>3,96*1,221 "Přepočtené koeficientem množství</t>
  </si>
  <si>
    <t>998711311</t>
  </si>
  <si>
    <t>Přesun hmot procentní pro izolace proti vodě, vlhkosti a plynům ruční v objektech v do 6 m</t>
  </si>
  <si>
    <t>%</t>
  </si>
  <si>
    <t>-1549212240</t>
  </si>
  <si>
    <t>751</t>
  </si>
  <si>
    <t>Vzduchotechnika</t>
  </si>
  <si>
    <t>751398051</t>
  </si>
  <si>
    <t>Montáž protidešťové žaluzie nebo žaluziové klapky na čtyřhranné potrubí do 0,150 m2</t>
  </si>
  <si>
    <t>-997549573</t>
  </si>
  <si>
    <t>42972918r1</t>
  </si>
  <si>
    <t>žaluzie protidešťová s pevnými lamelami, pozink, pro potrubí 300x300mm</t>
  </si>
  <si>
    <t>-835408661</t>
  </si>
  <si>
    <t>751511026</t>
  </si>
  <si>
    <t>Montáž potrubí plechového skupiny I čtyřhranného s přírubou tloušťky plechu 0,8 mm přes 1,13 do 1,54 m2</t>
  </si>
  <si>
    <t>1886195086</t>
  </si>
  <si>
    <t>2,2</t>
  </si>
  <si>
    <t>42982120</t>
  </si>
  <si>
    <t>trouba čtyřhranná Pz průřez do 1,54m2</t>
  </si>
  <si>
    <t>602230163</t>
  </si>
  <si>
    <t>751511808</t>
  </si>
  <si>
    <t>Demontáž potrubí plechového skupiny I čtyřhranného s přírubou nebo bez příruby tloušťky plechu 0,8 mm průřezu přes 1,13 do 1,54 m2</t>
  </si>
  <si>
    <t>1309507024</t>
  </si>
  <si>
    <t>998751121</t>
  </si>
  <si>
    <t>Přesun hmot tonážní pro vzduchotechniku ruční v objektech v do 12 m</t>
  </si>
  <si>
    <t>1810830424</t>
  </si>
  <si>
    <t>766</t>
  </si>
  <si>
    <t>Konstrukce truhlářské</t>
  </si>
  <si>
    <t>766622216</t>
  </si>
  <si>
    <t>Montáž plastových oken plochy do 1 m2 otevíravých s rámem do zdiva</t>
  </si>
  <si>
    <t>1132746045</t>
  </si>
  <si>
    <t>61140049</t>
  </si>
  <si>
    <t>okno plastové otevíravé/sklopné dvojsklo do plochy 1m2</t>
  </si>
  <si>
    <t>-2019004736</t>
  </si>
  <si>
    <t>0,4*0,4</t>
  </si>
  <si>
    <t>766660720</t>
  </si>
  <si>
    <t>Osazení větrací mřížky s vyříznutím otvoru</t>
  </si>
  <si>
    <t>-1349694625</t>
  </si>
  <si>
    <t>55341425r1</t>
  </si>
  <si>
    <t>mřížka větrací nerezová se síťovinou 150x300mm</t>
  </si>
  <si>
    <t>-2067342698</t>
  </si>
  <si>
    <t>998766121</t>
  </si>
  <si>
    <t>Přesun hmot tonážní pro kce truhlářské ruční v objektech v do 6 m</t>
  </si>
  <si>
    <t>50447344</t>
  </si>
  <si>
    <t>767</t>
  </si>
  <si>
    <t>Konstrukce zámečnické</t>
  </si>
  <si>
    <t>767640311</t>
  </si>
  <si>
    <t>Montáž dveří ocelových nebo hliníkových vnitřních jednokřídlových</t>
  </si>
  <si>
    <t>-462601048</t>
  </si>
  <si>
    <t>55341324</t>
  </si>
  <si>
    <t>dveře jednokřídlé ocelové interierové plné 1100x1970mm</t>
  </si>
  <si>
    <t>-892652553</t>
  </si>
  <si>
    <t>767810113r</t>
  </si>
  <si>
    <t>Montáž mřížek větracích čtyřhranných průřezu přes 0,09 m2</t>
  </si>
  <si>
    <t>436179670</t>
  </si>
  <si>
    <t>55341425r</t>
  </si>
  <si>
    <t>mřížka větrací nerezová se síťovinou 350x350mm</t>
  </si>
  <si>
    <t>-1105117087</t>
  </si>
  <si>
    <t>998767311</t>
  </si>
  <si>
    <t>Přesun hmot procentní pro zámečnické konstrukce ruční v objektech v do 6 m</t>
  </si>
  <si>
    <t>-1725576176</t>
  </si>
  <si>
    <t>783922251</t>
  </si>
  <si>
    <t>Tmelení prasklin betonového podkladu silikonovým tmelem</t>
  </si>
  <si>
    <t>-434383461</t>
  </si>
  <si>
    <t>95,0</t>
  </si>
  <si>
    <t>783937163</t>
  </si>
  <si>
    <t>Krycí dvojnásobný epoxidový rozpouštědlový nátěr betonové podlahy</t>
  </si>
  <si>
    <t>874412675</t>
  </si>
  <si>
    <t>784</t>
  </si>
  <si>
    <t>Dokončovací práce - malby a tapety</t>
  </si>
  <si>
    <t>784211101</t>
  </si>
  <si>
    <t>Dvojnásobné bílé malby ze směsí za mokra výborně oděruvzdorných v místnostech v do 3,80 m</t>
  </si>
  <si>
    <t>-1346507231</t>
  </si>
  <si>
    <t>Strop</t>
  </si>
  <si>
    <t>5,02*9,03</t>
  </si>
  <si>
    <t>Stěny</t>
  </si>
  <si>
    <t>(5,02+9,03)*2*2,82</t>
  </si>
  <si>
    <t>005</t>
  </si>
  <si>
    <t>Provozní vlivy</t>
  </si>
  <si>
    <t>1113636038</t>
  </si>
  <si>
    <t>006</t>
  </si>
  <si>
    <t>Vytyčení exitujících inž. sítí</t>
  </si>
  <si>
    <t>1091971990</t>
  </si>
  <si>
    <t>Zařízení staveniště</t>
  </si>
  <si>
    <t>-1295718309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</si>
</sst>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2024-04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plynové kotelny - Masarykovo náměstí 34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22. 4. 2024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24.7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'D1_01_4a - Vytápění'!J30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'D1_01_4a - Vytápění'!P127</f>
        <v>0</v>
      </c>
      <c r="AV95" s="128">
        <f>'D1_01_4a - Vytápění'!J33</f>
        <v>0</v>
      </c>
      <c r="AW95" s="128">
        <f>'D1_01_4a - Vytápění'!J34</f>
        <v>0</v>
      </c>
      <c r="AX95" s="128">
        <f>'D1_01_4a - Vytápění'!J35</f>
        <v>0</v>
      </c>
      <c r="AY95" s="128">
        <f>'D1_01_4a - Vytápění'!J36</f>
        <v>0</v>
      </c>
      <c r="AZ95" s="128">
        <f>'D1_01_4a - Vytápění'!F33</f>
        <v>0</v>
      </c>
      <c r="BA95" s="128">
        <f>'D1_01_4a - Vytápění'!F34</f>
        <v>0</v>
      </c>
      <c r="BB95" s="128">
        <f>'D1_01_4a - Vytápění'!F35</f>
        <v>0</v>
      </c>
      <c r="BC95" s="128">
        <f>'D1_01_4a - Vytápění'!F36</f>
        <v>0</v>
      </c>
      <c r="BD95" s="130">
        <f>'D1_01_4a - Vytápění'!F37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24.7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'D1_01_4b - Zdravotně tech...'!J30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'D1_01_4b - Zdravotně tech...'!P122</f>
        <v>0</v>
      </c>
      <c r="AV96" s="128">
        <f>'D1_01_4b - Zdravotně tech...'!J33</f>
        <v>0</v>
      </c>
      <c r="AW96" s="128">
        <f>'D1_01_4b - Zdravotně tech...'!J34</f>
        <v>0</v>
      </c>
      <c r="AX96" s="128">
        <f>'D1_01_4b - Zdravotně tech...'!J35</f>
        <v>0</v>
      </c>
      <c r="AY96" s="128">
        <f>'D1_01_4b - Zdravotně tech...'!J36</f>
        <v>0</v>
      </c>
      <c r="AZ96" s="128">
        <f>'D1_01_4b - Zdravotně tech...'!F33</f>
        <v>0</v>
      </c>
      <c r="BA96" s="128">
        <f>'D1_01_4b - Zdravotně tech...'!F34</f>
        <v>0</v>
      </c>
      <c r="BB96" s="128">
        <f>'D1_01_4b - Zdravotně tech...'!F35</f>
        <v>0</v>
      </c>
      <c r="BC96" s="128">
        <f>'D1_01_4b - Zdravotně tech...'!F36</f>
        <v>0</v>
      </c>
      <c r="BD96" s="130">
        <f>'D1_01_4b - Zdravotně tech...'!F37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24.7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'D1_01_4c - Plynová odběrn...'!J30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'D1_01_4c - Plynová odběrn...'!P120</f>
        <v>0</v>
      </c>
      <c r="AV97" s="128">
        <f>'D1_01_4c - Plynová odběrn...'!J33</f>
        <v>0</v>
      </c>
      <c r="AW97" s="128">
        <f>'D1_01_4c - Plynová odběrn...'!J34</f>
        <v>0</v>
      </c>
      <c r="AX97" s="128">
        <f>'D1_01_4c - Plynová odběrn...'!J35</f>
        <v>0</v>
      </c>
      <c r="AY97" s="128">
        <f>'D1_01_4c - Plynová odběrn...'!J36</f>
        <v>0</v>
      </c>
      <c r="AZ97" s="128">
        <f>'D1_01_4c - Plynová odběrn...'!F33</f>
        <v>0</v>
      </c>
      <c r="BA97" s="128">
        <f>'D1_01_4c - Plynová odběrn...'!F34</f>
        <v>0</v>
      </c>
      <c r="BB97" s="128">
        <f>'D1_01_4c - Plynová odběrn...'!F35</f>
        <v>0</v>
      </c>
      <c r="BC97" s="128">
        <f>'D1_01_4c - Plynová odběrn...'!F36</f>
        <v>0</v>
      </c>
      <c r="BD97" s="130">
        <f>'D1_01_4c - Plynová odběrn...'!F37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24.75" customHeight="1">
      <c r="A98" s="119" t="s">
        <v>77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'D1_01_4e - Stavební práce'!J30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32">
        <v>0</v>
      </c>
      <c r="AT98" s="133">
        <f>ROUND(SUM(AV98:AW98),2)</f>
        <v>0</v>
      </c>
      <c r="AU98" s="134">
        <f>'D1_01_4e - Stavební práce'!P137</f>
        <v>0</v>
      </c>
      <c r="AV98" s="133">
        <f>'D1_01_4e - Stavební práce'!J33</f>
        <v>0</v>
      </c>
      <c r="AW98" s="133">
        <f>'D1_01_4e - Stavební práce'!J34</f>
        <v>0</v>
      </c>
      <c r="AX98" s="133">
        <f>'D1_01_4e - Stavební práce'!J35</f>
        <v>0</v>
      </c>
      <c r="AY98" s="133">
        <f>'D1_01_4e - Stavební práce'!J36</f>
        <v>0</v>
      </c>
      <c r="AZ98" s="133">
        <f>'D1_01_4e - Stavební práce'!F33</f>
        <v>0</v>
      </c>
      <c r="BA98" s="133">
        <f>'D1_01_4e - Stavební práce'!F34</f>
        <v>0</v>
      </c>
      <c r="BB98" s="133">
        <f>'D1_01_4e - Stavební práce'!F35</f>
        <v>0</v>
      </c>
      <c r="BC98" s="133">
        <f>'D1_01_4e - Stavební práce'!F36</f>
        <v>0</v>
      </c>
      <c r="BD98" s="135">
        <f>'D1_01_4e - Stavební práce'!F37</f>
        <v>0</v>
      </c>
      <c r="BE98" s="7"/>
      <c r="BT98" s="131" t="s">
        <v>81</v>
      </c>
      <c r="BV98" s="131" t="s">
        <v>75</v>
      </c>
      <c r="BW98" s="131" t="s">
        <v>92</v>
      </c>
      <c r="BX98" s="131" t="s">
        <v>5</v>
      </c>
      <c r="CL98" s="131" t="s">
        <v>1</v>
      </c>
      <c r="CM98" s="131" t="s">
        <v>83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rMfjjCu3l36HKKI3XwivOffsb+0VViZS622OLYC/R4v2o09IGnDLBySpfByjjTpuEpOOcKPJ8yqn6znsG8rReg==" hashValue="hBod+ukp5Ng9nxXmceaOqssjunge6pZnkUdARIxalN2AD1TS1MMnhXtjSgU5e0UhJjUCjAhJaQsxdL22zHlP4A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1_01_4a - Vytápění'!C2" display="/"/>
    <hyperlink ref="A96" location="'D1_01_4b - Zdravotně tech...'!C2" display="/"/>
    <hyperlink ref="A97" location="'D1_01_4c - Plynová odběrn...'!C2" display="/"/>
    <hyperlink ref="A98" location="'D1_01_4e - Stavební prá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plynové kotelny - Masarykovo náměstí 34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ROUND((SUM(BE127:BE365)),  2)</f>
        <v>0</v>
      </c>
      <c r="G33" s="38"/>
      <c r="H33" s="38"/>
      <c r="I33" s="155">
        <v>0.20999999999999999</v>
      </c>
      <c r="J33" s="154">
        <f>ROUND(((SUM(BE127:BE365))*I33),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ROUND((SUM(BF127:BF365)),  2)</f>
        <v>0</v>
      </c>
      <c r="G34" s="38"/>
      <c r="H34" s="38"/>
      <c r="I34" s="155">
        <v>0.14999999999999999</v>
      </c>
      <c r="J34" s="154">
        <f>ROUND(((SUM(BF127:BF365))*I34),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ROUND((SUM(BG127:BG365)),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ROUND((SUM(BH127:BH365)),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ROUND((SUM(BI127:BI365)),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plynové kotelny - Masarykovo náměstí 34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D1_01_4a - Vytápění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22. 4. 2024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J151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J195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J223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J307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107</v>
      </c>
      <c r="E103" s="188"/>
      <c r="F103" s="188"/>
      <c r="G103" s="188"/>
      <c r="H103" s="188"/>
      <c r="I103" s="188"/>
      <c r="J103" s="189">
        <f>J310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108</v>
      </c>
      <c r="E104" s="188"/>
      <c r="F104" s="188"/>
      <c r="G104" s="188"/>
      <c r="H104" s="188"/>
      <c r="I104" s="188"/>
      <c r="J104" s="189">
        <f>J330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109</v>
      </c>
      <c r="E105" s="188"/>
      <c r="F105" s="188"/>
      <c r="G105" s="188"/>
      <c r="H105" s="188"/>
      <c r="I105" s="188"/>
      <c r="J105" s="189">
        <f>J339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110</v>
      </c>
      <c r="E106" s="182"/>
      <c r="F106" s="182"/>
      <c r="G106" s="182"/>
      <c r="H106" s="182"/>
      <c r="I106" s="182"/>
      <c r="J106" s="183">
        <f>J352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111</v>
      </c>
      <c r="E107" s="188"/>
      <c r="F107" s="188"/>
      <c r="G107" s="188"/>
      <c r="H107" s="188"/>
      <c r="I107" s="188"/>
      <c r="J107" s="189">
        <f>J353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112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Oprava plynové kotelny - Masarykovo náměstí 34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94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D1_01_4a - Vytápění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22. 4. 2024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 xml:space="preserve"> </v>
      </c>
      <c r="G123" s="40"/>
      <c r="H123" s="40"/>
      <c r="I123" s="32" t="s">
        <v>29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32" t="s">
        <v>31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113</v>
      </c>
      <c r="D126" s="194" t="s">
        <v>58</v>
      </c>
      <c r="E126" s="194" t="s">
        <v>54</v>
      </c>
      <c r="F126" s="194" t="s">
        <v>55</v>
      </c>
      <c r="G126" s="194" t="s">
        <v>114</v>
      </c>
      <c r="H126" s="194" t="s">
        <v>115</v>
      </c>
      <c r="I126" s="194" t="s">
        <v>116</v>
      </c>
      <c r="J126" s="195" t="s">
        <v>98</v>
      </c>
      <c r="K126" s="196" t="s">
        <v>117</v>
      </c>
      <c r="L126" s="197"/>
      <c r="M126" s="100" t="s">
        <v>1</v>
      </c>
      <c r="N126" s="101" t="s">
        <v>37</v>
      </c>
      <c r="O126" s="101" t="s">
        <v>118</v>
      </c>
      <c r="P126" s="101" t="s">
        <v>119</v>
      </c>
      <c r="Q126" s="101" t="s">
        <v>120</v>
      </c>
      <c r="R126" s="101" t="s">
        <v>121</v>
      </c>
      <c r="S126" s="101" t="s">
        <v>122</v>
      </c>
      <c r="T126" s="102" t="s">
        <v>123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124</v>
      </c>
      <c r="D127" s="40"/>
      <c r="E127" s="40"/>
      <c r="F127" s="40"/>
      <c r="G127" s="40"/>
      <c r="H127" s="40"/>
      <c r="I127" s="40"/>
      <c r="J127" s="198">
        <f>BK127</f>
        <v>0</v>
      </c>
      <c r="K127" s="40"/>
      <c r="L127" s="44"/>
      <c r="M127" s="103"/>
      <c r="N127" s="199"/>
      <c r="O127" s="104"/>
      <c r="P127" s="200">
        <f>P128+P352</f>
        <v>0</v>
      </c>
      <c r="Q127" s="104"/>
      <c r="R127" s="200">
        <f>R128+R352</f>
        <v>3.4184899999999998</v>
      </c>
      <c r="S127" s="104"/>
      <c r="T127" s="201">
        <f>T128+T352</f>
        <v>3.09274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100</v>
      </c>
      <c r="BK127" s="202">
        <f>BK128+BK352</f>
        <v>0</v>
      </c>
    </row>
    <row r="128" s="12" customFormat="1" ht="25.92" customHeight="1">
      <c r="A128" s="12"/>
      <c r="B128" s="203"/>
      <c r="C128" s="204"/>
      <c r="D128" s="205" t="s">
        <v>72</v>
      </c>
      <c r="E128" s="206" t="s">
        <v>125</v>
      </c>
      <c r="F128" s="206" t="s">
        <v>126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P129+P151+P195+P223+P307+P310+P330+P339</f>
        <v>0</v>
      </c>
      <c r="Q128" s="211"/>
      <c r="R128" s="212">
        <f>R129+R151+R195+R223+R307+R310+R330+R339</f>
        <v>2.8184899999999997</v>
      </c>
      <c r="S128" s="211"/>
      <c r="T128" s="213">
        <f>T129+T151+T195+T223+T307+T310+T330+T339</f>
        <v>3.09274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83</v>
      </c>
      <c r="AT128" s="215" t="s">
        <v>72</v>
      </c>
      <c r="AU128" s="215" t="s">
        <v>73</v>
      </c>
      <c r="AY128" s="214" t="s">
        <v>127</v>
      </c>
      <c r="BK128" s="216">
        <f>BK129+BK151+BK195+BK223+BK307+BK310+BK330+BK339</f>
        <v>0</v>
      </c>
    </row>
    <row r="129" s="12" customFormat="1" ht="22.8" customHeight="1">
      <c r="A129" s="12"/>
      <c r="B129" s="203"/>
      <c r="C129" s="204"/>
      <c r="D129" s="205" t="s">
        <v>72</v>
      </c>
      <c r="E129" s="217" t="s">
        <v>128</v>
      </c>
      <c r="F129" s="217" t="s">
        <v>129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SUM(P130:P150)</f>
        <v>0</v>
      </c>
      <c r="Q129" s="211"/>
      <c r="R129" s="212">
        <f>SUM(R130:R150)</f>
        <v>0.14856000000000003</v>
      </c>
      <c r="S129" s="211"/>
      <c r="T129" s="213">
        <f>SUM(T130:T150)</f>
        <v>0.88450000000000006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83</v>
      </c>
      <c r="AT129" s="215" t="s">
        <v>72</v>
      </c>
      <c r="AU129" s="215" t="s">
        <v>81</v>
      </c>
      <c r="AY129" s="214" t="s">
        <v>127</v>
      </c>
      <c r="BK129" s="216">
        <f>SUM(BK130:BK150)</f>
        <v>0</v>
      </c>
    </row>
    <row r="130" s="2" customFormat="1" ht="24.15" customHeight="1">
      <c r="A130" s="38"/>
      <c r="B130" s="39"/>
      <c r="C130" s="219" t="s">
        <v>81</v>
      </c>
      <c r="D130" s="219" t="s">
        <v>130</v>
      </c>
      <c r="E130" s="220" t="s">
        <v>131</v>
      </c>
      <c r="F130" s="221" t="s">
        <v>132</v>
      </c>
      <c r="G130" s="222" t="s">
        <v>133</v>
      </c>
      <c r="H130" s="223">
        <v>2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38</v>
      </c>
      <c r="O130" s="91"/>
      <c r="P130" s="229">
        <f>O130*H130</f>
        <v>0</v>
      </c>
      <c r="Q130" s="229">
        <v>0.00017000000000000001</v>
      </c>
      <c r="R130" s="229">
        <f>Q130*H130</f>
        <v>0.00034000000000000002</v>
      </c>
      <c r="S130" s="229">
        <v>0.41225000000000001</v>
      </c>
      <c r="T130" s="230">
        <f>S130*H130</f>
        <v>0.82450000000000001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134</v>
      </c>
      <c r="AT130" s="231" t="s">
        <v>130</v>
      </c>
      <c r="AU130" s="231" t="s">
        <v>83</v>
      </c>
      <c r="AY130" s="17" t="s">
        <v>127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134</v>
      </c>
      <c r="BM130" s="231" t="s">
        <v>135</v>
      </c>
    </row>
    <row r="131" s="13" customFormat="1">
      <c r="A131" s="13"/>
      <c r="B131" s="233"/>
      <c r="C131" s="234"/>
      <c r="D131" s="235" t="s">
        <v>136</v>
      </c>
      <c r="E131" s="236" t="s">
        <v>1</v>
      </c>
      <c r="F131" s="237" t="s">
        <v>83</v>
      </c>
      <c r="G131" s="234"/>
      <c r="H131" s="238">
        <v>2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136</v>
      </c>
      <c r="AU131" s="244" t="s">
        <v>83</v>
      </c>
      <c r="AV131" s="13" t="s">
        <v>83</v>
      </c>
      <c r="AW131" s="13" t="s">
        <v>30</v>
      </c>
      <c r="AX131" s="13" t="s">
        <v>81</v>
      </c>
      <c r="AY131" s="244" t="s">
        <v>127</v>
      </c>
    </row>
    <row r="132" s="2" customFormat="1" ht="16.5" customHeight="1">
      <c r="A132" s="38"/>
      <c r="B132" s="39"/>
      <c r="C132" s="219" t="s">
        <v>83</v>
      </c>
      <c r="D132" s="219" t="s">
        <v>130</v>
      </c>
      <c r="E132" s="220" t="s">
        <v>137</v>
      </c>
      <c r="F132" s="221" t="s">
        <v>138</v>
      </c>
      <c r="G132" s="222" t="s">
        <v>139</v>
      </c>
      <c r="H132" s="223">
        <v>6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0.01</v>
      </c>
      <c r="T132" s="230">
        <f>S132*H132</f>
        <v>0.059999999999999998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134</v>
      </c>
      <c r="AT132" s="231" t="s">
        <v>130</v>
      </c>
      <c r="AU132" s="231" t="s">
        <v>83</v>
      </c>
      <c r="AY132" s="17" t="s">
        <v>127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134</v>
      </c>
      <c r="BM132" s="231" t="s">
        <v>140</v>
      </c>
    </row>
    <row r="133" s="13" customFormat="1">
      <c r="A133" s="13"/>
      <c r="B133" s="233"/>
      <c r="C133" s="234"/>
      <c r="D133" s="235" t="s">
        <v>136</v>
      </c>
      <c r="E133" s="236" t="s">
        <v>1</v>
      </c>
      <c r="F133" s="237" t="s">
        <v>141</v>
      </c>
      <c r="G133" s="234"/>
      <c r="H133" s="238">
        <v>6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136</v>
      </c>
      <c r="AU133" s="244" t="s">
        <v>83</v>
      </c>
      <c r="AV133" s="13" t="s">
        <v>83</v>
      </c>
      <c r="AW133" s="13" t="s">
        <v>30</v>
      </c>
      <c r="AX133" s="13" t="s">
        <v>81</v>
      </c>
      <c r="AY133" s="244" t="s">
        <v>127</v>
      </c>
    </row>
    <row r="134" s="2" customFormat="1" ht="24.15" customHeight="1">
      <c r="A134" s="38"/>
      <c r="B134" s="39"/>
      <c r="C134" s="219" t="s">
        <v>142</v>
      </c>
      <c r="D134" s="219" t="s">
        <v>130</v>
      </c>
      <c r="E134" s="220" t="s">
        <v>143</v>
      </c>
      <c r="F134" s="221" t="s">
        <v>144</v>
      </c>
      <c r="G134" s="222" t="s">
        <v>145</v>
      </c>
      <c r="H134" s="223">
        <v>0.89000000000000001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134</v>
      </c>
      <c r="AT134" s="231" t="s">
        <v>130</v>
      </c>
      <c r="AU134" s="231" t="s">
        <v>83</v>
      </c>
      <c r="AY134" s="17" t="s">
        <v>127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134</v>
      </c>
      <c r="BM134" s="231" t="s">
        <v>146</v>
      </c>
    </row>
    <row r="135" s="13" customFormat="1">
      <c r="A135" s="13"/>
      <c r="B135" s="233"/>
      <c r="C135" s="234"/>
      <c r="D135" s="235" t="s">
        <v>136</v>
      </c>
      <c r="E135" s="236" t="s">
        <v>1</v>
      </c>
      <c r="F135" s="237" t="s">
        <v>147</v>
      </c>
      <c r="G135" s="234"/>
      <c r="H135" s="238">
        <v>0.89000000000000001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136</v>
      </c>
      <c r="AU135" s="244" t="s">
        <v>83</v>
      </c>
      <c r="AV135" s="13" t="s">
        <v>83</v>
      </c>
      <c r="AW135" s="13" t="s">
        <v>30</v>
      </c>
      <c r="AX135" s="13" t="s">
        <v>81</v>
      </c>
      <c r="AY135" s="244" t="s">
        <v>127</v>
      </c>
    </row>
    <row r="136" s="2" customFormat="1" ht="24.15" customHeight="1">
      <c r="A136" s="38"/>
      <c r="B136" s="39"/>
      <c r="C136" s="219" t="s">
        <v>148</v>
      </c>
      <c r="D136" s="219" t="s">
        <v>130</v>
      </c>
      <c r="E136" s="220" t="s">
        <v>149</v>
      </c>
      <c r="F136" s="221" t="s">
        <v>150</v>
      </c>
      <c r="G136" s="222" t="s">
        <v>151</v>
      </c>
      <c r="H136" s="223">
        <v>2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38</v>
      </c>
      <c r="O136" s="91"/>
      <c r="P136" s="229">
        <f>O136*H136</f>
        <v>0</v>
      </c>
      <c r="Q136" s="229">
        <v>0.0026099999999999999</v>
      </c>
      <c r="R136" s="229">
        <f>Q136*H136</f>
        <v>0.0052199999999999998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134</v>
      </c>
      <c r="AT136" s="231" t="s">
        <v>130</v>
      </c>
      <c r="AU136" s="231" t="s">
        <v>83</v>
      </c>
      <c r="AY136" s="17" t="s">
        <v>127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134</v>
      </c>
      <c r="BM136" s="231" t="s">
        <v>152</v>
      </c>
    </row>
    <row r="137" s="13" customFormat="1">
      <c r="A137" s="13"/>
      <c r="B137" s="233"/>
      <c r="C137" s="234"/>
      <c r="D137" s="235" t="s">
        <v>136</v>
      </c>
      <c r="E137" s="236" t="s">
        <v>1</v>
      </c>
      <c r="F137" s="237" t="s">
        <v>83</v>
      </c>
      <c r="G137" s="234"/>
      <c r="H137" s="238">
        <v>2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136</v>
      </c>
      <c r="AU137" s="244" t="s">
        <v>83</v>
      </c>
      <c r="AV137" s="13" t="s">
        <v>83</v>
      </c>
      <c r="AW137" s="13" t="s">
        <v>30</v>
      </c>
      <c r="AX137" s="13" t="s">
        <v>81</v>
      </c>
      <c r="AY137" s="244" t="s">
        <v>127</v>
      </c>
    </row>
    <row r="138" s="2" customFormat="1" ht="66.75" customHeight="1">
      <c r="A138" s="38"/>
      <c r="B138" s="39"/>
      <c r="C138" s="245" t="s">
        <v>153</v>
      </c>
      <c r="D138" s="245" t="s">
        <v>154</v>
      </c>
      <c r="E138" s="246" t="s">
        <v>155</v>
      </c>
      <c r="F138" s="247" t="s">
        <v>156</v>
      </c>
      <c r="G138" s="248" t="s">
        <v>151</v>
      </c>
      <c r="H138" s="249">
        <v>1</v>
      </c>
      <c r="I138" s="250"/>
      <c r="J138" s="251">
        <f>ROUND(I138*H138,2)</f>
        <v>0</v>
      </c>
      <c r="K138" s="252"/>
      <c r="L138" s="253"/>
      <c r="M138" s="254" t="s">
        <v>1</v>
      </c>
      <c r="N138" s="255" t="s">
        <v>38</v>
      </c>
      <c r="O138" s="91"/>
      <c r="P138" s="229">
        <f>O138*H138</f>
        <v>0</v>
      </c>
      <c r="Q138" s="229">
        <v>0.078</v>
      </c>
      <c r="R138" s="229">
        <f>Q138*H138</f>
        <v>0.078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157</v>
      </c>
      <c r="AT138" s="231" t="s">
        <v>154</v>
      </c>
      <c r="AU138" s="231" t="s">
        <v>83</v>
      </c>
      <c r="AY138" s="17" t="s">
        <v>127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134</v>
      </c>
      <c r="BM138" s="231" t="s">
        <v>158</v>
      </c>
    </row>
    <row r="139" s="13" customFormat="1">
      <c r="A139" s="13"/>
      <c r="B139" s="233"/>
      <c r="C139" s="234"/>
      <c r="D139" s="235" t="s">
        <v>136</v>
      </c>
      <c r="E139" s="236" t="s">
        <v>1</v>
      </c>
      <c r="F139" s="237" t="s">
        <v>81</v>
      </c>
      <c r="G139" s="234"/>
      <c r="H139" s="238">
        <v>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136</v>
      </c>
      <c r="AU139" s="244" t="s">
        <v>83</v>
      </c>
      <c r="AV139" s="13" t="s">
        <v>83</v>
      </c>
      <c r="AW139" s="13" t="s">
        <v>30</v>
      </c>
      <c r="AX139" s="13" t="s">
        <v>81</v>
      </c>
      <c r="AY139" s="244" t="s">
        <v>127</v>
      </c>
    </row>
    <row r="140" s="2" customFormat="1" ht="37.8" customHeight="1">
      <c r="A140" s="38"/>
      <c r="B140" s="39"/>
      <c r="C140" s="245" t="s">
        <v>141</v>
      </c>
      <c r="D140" s="245" t="s">
        <v>154</v>
      </c>
      <c r="E140" s="246" t="s">
        <v>159</v>
      </c>
      <c r="F140" s="247" t="s">
        <v>160</v>
      </c>
      <c r="G140" s="248" t="s">
        <v>133</v>
      </c>
      <c r="H140" s="249">
        <v>2</v>
      </c>
      <c r="I140" s="250"/>
      <c r="J140" s="251">
        <f>ROUND(I140*H140,2)</f>
        <v>0</v>
      </c>
      <c r="K140" s="252"/>
      <c r="L140" s="253"/>
      <c r="M140" s="254" t="s">
        <v>1</v>
      </c>
      <c r="N140" s="255" t="s">
        <v>38</v>
      </c>
      <c r="O140" s="91"/>
      <c r="P140" s="229">
        <f>O140*H140</f>
        <v>0</v>
      </c>
      <c r="Q140" s="229">
        <v>0.02</v>
      </c>
      <c r="R140" s="229">
        <f>Q140*H140</f>
        <v>0.040000000000000001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157</v>
      </c>
      <c r="AT140" s="231" t="s">
        <v>154</v>
      </c>
      <c r="AU140" s="231" t="s">
        <v>83</v>
      </c>
      <c r="AY140" s="17" t="s">
        <v>127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134</v>
      </c>
      <c r="BM140" s="231" t="s">
        <v>161</v>
      </c>
    </row>
    <row r="141" s="13" customFormat="1">
      <c r="A141" s="13"/>
      <c r="B141" s="233"/>
      <c r="C141" s="234"/>
      <c r="D141" s="235" t="s">
        <v>136</v>
      </c>
      <c r="E141" s="236" t="s">
        <v>1</v>
      </c>
      <c r="F141" s="237" t="s">
        <v>83</v>
      </c>
      <c r="G141" s="234"/>
      <c r="H141" s="238">
        <v>2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136</v>
      </c>
      <c r="AU141" s="244" t="s">
        <v>83</v>
      </c>
      <c r="AV141" s="13" t="s">
        <v>83</v>
      </c>
      <c r="AW141" s="13" t="s">
        <v>30</v>
      </c>
      <c r="AX141" s="13" t="s">
        <v>81</v>
      </c>
      <c r="AY141" s="244" t="s">
        <v>127</v>
      </c>
    </row>
    <row r="142" s="2" customFormat="1" ht="16.5" customHeight="1">
      <c r="A142" s="38"/>
      <c r="B142" s="39"/>
      <c r="C142" s="219" t="s">
        <v>162</v>
      </c>
      <c r="D142" s="219" t="s">
        <v>130</v>
      </c>
      <c r="E142" s="220" t="s">
        <v>163</v>
      </c>
      <c r="F142" s="221" t="s">
        <v>164</v>
      </c>
      <c r="G142" s="222" t="s">
        <v>133</v>
      </c>
      <c r="H142" s="223">
        <v>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38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134</v>
      </c>
      <c r="AT142" s="231" t="s">
        <v>130</v>
      </c>
      <c r="AU142" s="231" t="s">
        <v>83</v>
      </c>
      <c r="AY142" s="17" t="s">
        <v>127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81</v>
      </c>
      <c r="BK142" s="232">
        <f>ROUND(I142*H142,2)</f>
        <v>0</v>
      </c>
      <c r="BL142" s="17" t="s">
        <v>134</v>
      </c>
      <c r="BM142" s="231" t="s">
        <v>165</v>
      </c>
    </row>
    <row r="143" s="13" customFormat="1">
      <c r="A143" s="13"/>
      <c r="B143" s="233"/>
      <c r="C143" s="234"/>
      <c r="D143" s="235" t="s">
        <v>136</v>
      </c>
      <c r="E143" s="236" t="s">
        <v>1</v>
      </c>
      <c r="F143" s="237" t="s">
        <v>81</v>
      </c>
      <c r="G143" s="234"/>
      <c r="H143" s="238">
        <v>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136</v>
      </c>
      <c r="AU143" s="244" t="s">
        <v>83</v>
      </c>
      <c r="AV143" s="13" t="s">
        <v>83</v>
      </c>
      <c r="AW143" s="13" t="s">
        <v>30</v>
      </c>
      <c r="AX143" s="13" t="s">
        <v>81</v>
      </c>
      <c r="AY143" s="244" t="s">
        <v>127</v>
      </c>
    </row>
    <row r="144" s="2" customFormat="1" ht="49.05" customHeight="1">
      <c r="A144" s="38"/>
      <c r="B144" s="39"/>
      <c r="C144" s="245" t="s">
        <v>166</v>
      </c>
      <c r="D144" s="245" t="s">
        <v>154</v>
      </c>
      <c r="E144" s="246" t="s">
        <v>167</v>
      </c>
      <c r="F144" s="247" t="s">
        <v>168</v>
      </c>
      <c r="G144" s="248" t="s">
        <v>133</v>
      </c>
      <c r="H144" s="249">
        <v>1</v>
      </c>
      <c r="I144" s="250"/>
      <c r="J144" s="251">
        <f>ROUND(I144*H144,2)</f>
        <v>0</v>
      </c>
      <c r="K144" s="252"/>
      <c r="L144" s="253"/>
      <c r="M144" s="254" t="s">
        <v>1</v>
      </c>
      <c r="N144" s="255" t="s">
        <v>38</v>
      </c>
      <c r="O144" s="91"/>
      <c r="P144" s="229">
        <f>O144*H144</f>
        <v>0</v>
      </c>
      <c r="Q144" s="229">
        <v>0.014999999999999999</v>
      </c>
      <c r="R144" s="229">
        <f>Q144*H144</f>
        <v>0.014999999999999999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157</v>
      </c>
      <c r="AT144" s="231" t="s">
        <v>154</v>
      </c>
      <c r="AU144" s="231" t="s">
        <v>83</v>
      </c>
      <c r="AY144" s="17" t="s">
        <v>127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134</v>
      </c>
      <c r="BM144" s="231" t="s">
        <v>169</v>
      </c>
    </row>
    <row r="145" s="13" customFormat="1">
      <c r="A145" s="13"/>
      <c r="B145" s="233"/>
      <c r="C145" s="234"/>
      <c r="D145" s="235" t="s">
        <v>136</v>
      </c>
      <c r="E145" s="236" t="s">
        <v>1</v>
      </c>
      <c r="F145" s="237" t="s">
        <v>81</v>
      </c>
      <c r="G145" s="234"/>
      <c r="H145" s="238">
        <v>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136</v>
      </c>
      <c r="AU145" s="244" t="s">
        <v>83</v>
      </c>
      <c r="AV145" s="13" t="s">
        <v>83</v>
      </c>
      <c r="AW145" s="13" t="s">
        <v>30</v>
      </c>
      <c r="AX145" s="13" t="s">
        <v>81</v>
      </c>
      <c r="AY145" s="244" t="s">
        <v>127</v>
      </c>
    </row>
    <row r="146" s="2" customFormat="1" ht="16.5" customHeight="1">
      <c r="A146" s="38"/>
      <c r="B146" s="39"/>
      <c r="C146" s="219" t="s">
        <v>170</v>
      </c>
      <c r="D146" s="219" t="s">
        <v>130</v>
      </c>
      <c r="E146" s="220" t="s">
        <v>171</v>
      </c>
      <c r="F146" s="221" t="s">
        <v>172</v>
      </c>
      <c r="G146" s="222" t="s">
        <v>133</v>
      </c>
      <c r="H146" s="223">
        <v>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134</v>
      </c>
      <c r="AT146" s="231" t="s">
        <v>130</v>
      </c>
      <c r="AU146" s="231" t="s">
        <v>83</v>
      </c>
      <c r="AY146" s="17" t="s">
        <v>127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134</v>
      </c>
      <c r="BM146" s="231" t="s">
        <v>173</v>
      </c>
    </row>
    <row r="147" s="13" customFormat="1">
      <c r="A147" s="13"/>
      <c r="B147" s="233"/>
      <c r="C147" s="234"/>
      <c r="D147" s="235" t="s">
        <v>136</v>
      </c>
      <c r="E147" s="236" t="s">
        <v>1</v>
      </c>
      <c r="F147" s="237" t="s">
        <v>81</v>
      </c>
      <c r="G147" s="234"/>
      <c r="H147" s="238">
        <v>1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136</v>
      </c>
      <c r="AU147" s="244" t="s">
        <v>83</v>
      </c>
      <c r="AV147" s="13" t="s">
        <v>83</v>
      </c>
      <c r="AW147" s="13" t="s">
        <v>30</v>
      </c>
      <c r="AX147" s="13" t="s">
        <v>81</v>
      </c>
      <c r="AY147" s="244" t="s">
        <v>127</v>
      </c>
    </row>
    <row r="148" s="2" customFormat="1" ht="49.05" customHeight="1">
      <c r="A148" s="38"/>
      <c r="B148" s="39"/>
      <c r="C148" s="245" t="s">
        <v>174</v>
      </c>
      <c r="D148" s="245" t="s">
        <v>154</v>
      </c>
      <c r="E148" s="246" t="s">
        <v>175</v>
      </c>
      <c r="F148" s="247" t="s">
        <v>176</v>
      </c>
      <c r="G148" s="248" t="s">
        <v>133</v>
      </c>
      <c r="H148" s="249">
        <v>1</v>
      </c>
      <c r="I148" s="250"/>
      <c r="J148" s="251">
        <f>ROUND(I148*H148,2)</f>
        <v>0</v>
      </c>
      <c r="K148" s="252"/>
      <c r="L148" s="253"/>
      <c r="M148" s="254" t="s">
        <v>1</v>
      </c>
      <c r="N148" s="255" t="s">
        <v>38</v>
      </c>
      <c r="O148" s="91"/>
      <c r="P148" s="229">
        <f>O148*H148</f>
        <v>0</v>
      </c>
      <c r="Q148" s="229">
        <v>0.01</v>
      </c>
      <c r="R148" s="229">
        <f>Q148*H148</f>
        <v>0.01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157</v>
      </c>
      <c r="AT148" s="231" t="s">
        <v>154</v>
      </c>
      <c r="AU148" s="231" t="s">
        <v>83</v>
      </c>
      <c r="AY148" s="17" t="s">
        <v>127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81</v>
      </c>
      <c r="BK148" s="232">
        <f>ROUND(I148*H148,2)</f>
        <v>0</v>
      </c>
      <c r="BL148" s="17" t="s">
        <v>134</v>
      </c>
      <c r="BM148" s="231" t="s">
        <v>177</v>
      </c>
    </row>
    <row r="149" s="13" customFormat="1">
      <c r="A149" s="13"/>
      <c r="B149" s="233"/>
      <c r="C149" s="234"/>
      <c r="D149" s="235" t="s">
        <v>136</v>
      </c>
      <c r="E149" s="236" t="s">
        <v>1</v>
      </c>
      <c r="F149" s="237" t="s">
        <v>81</v>
      </c>
      <c r="G149" s="234"/>
      <c r="H149" s="238">
        <v>1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136</v>
      </c>
      <c r="AU149" s="244" t="s">
        <v>83</v>
      </c>
      <c r="AV149" s="13" t="s">
        <v>83</v>
      </c>
      <c r="AW149" s="13" t="s">
        <v>30</v>
      </c>
      <c r="AX149" s="13" t="s">
        <v>81</v>
      </c>
      <c r="AY149" s="244" t="s">
        <v>127</v>
      </c>
    </row>
    <row r="150" s="2" customFormat="1" ht="21.75" customHeight="1">
      <c r="A150" s="38"/>
      <c r="B150" s="39"/>
      <c r="C150" s="219" t="s">
        <v>178</v>
      </c>
      <c r="D150" s="219" t="s">
        <v>130</v>
      </c>
      <c r="E150" s="220" t="s">
        <v>179</v>
      </c>
      <c r="F150" s="221" t="s">
        <v>180</v>
      </c>
      <c r="G150" s="222" t="s">
        <v>145</v>
      </c>
      <c r="H150" s="223">
        <v>0.14899999999999999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38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134</v>
      </c>
      <c r="AT150" s="231" t="s">
        <v>130</v>
      </c>
      <c r="AU150" s="231" t="s">
        <v>83</v>
      </c>
      <c r="AY150" s="17" t="s">
        <v>127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81</v>
      </c>
      <c r="BK150" s="232">
        <f>ROUND(I150*H150,2)</f>
        <v>0</v>
      </c>
      <c r="BL150" s="17" t="s">
        <v>134</v>
      </c>
      <c r="BM150" s="231" t="s">
        <v>181</v>
      </c>
    </row>
    <row r="151" s="12" customFormat="1" ht="22.8" customHeight="1">
      <c r="A151" s="12"/>
      <c r="B151" s="203"/>
      <c r="C151" s="204"/>
      <c r="D151" s="205" t="s">
        <v>72</v>
      </c>
      <c r="E151" s="217" t="s">
        <v>182</v>
      </c>
      <c r="F151" s="217" t="s">
        <v>183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SUM(P152:P194)</f>
        <v>0</v>
      </c>
      <c r="Q151" s="211"/>
      <c r="R151" s="212">
        <f>SUM(R152:R194)</f>
        <v>0.26465</v>
      </c>
      <c r="S151" s="211"/>
      <c r="T151" s="213">
        <f>SUM(T152:T194)</f>
        <v>0.89671999999999996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83</v>
      </c>
      <c r="AT151" s="215" t="s">
        <v>72</v>
      </c>
      <c r="AU151" s="215" t="s">
        <v>81</v>
      </c>
      <c r="AY151" s="214" t="s">
        <v>127</v>
      </c>
      <c r="BK151" s="216">
        <f>SUM(BK152:BK194)</f>
        <v>0</v>
      </c>
    </row>
    <row r="152" s="2" customFormat="1" ht="24.15" customHeight="1">
      <c r="A152" s="38"/>
      <c r="B152" s="39"/>
      <c r="C152" s="219" t="s">
        <v>184</v>
      </c>
      <c r="D152" s="219" t="s">
        <v>130</v>
      </c>
      <c r="E152" s="220" t="s">
        <v>185</v>
      </c>
      <c r="F152" s="221" t="s">
        <v>186</v>
      </c>
      <c r="G152" s="222" t="s">
        <v>139</v>
      </c>
      <c r="H152" s="223">
        <v>3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38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0.077420000000000003</v>
      </c>
      <c r="T152" s="230">
        <f>S152*H152</f>
        <v>0.23226000000000002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134</v>
      </c>
      <c r="AT152" s="231" t="s">
        <v>130</v>
      </c>
      <c r="AU152" s="231" t="s">
        <v>83</v>
      </c>
      <c r="AY152" s="17" t="s">
        <v>127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134</v>
      </c>
      <c r="BM152" s="231" t="s">
        <v>187</v>
      </c>
    </row>
    <row r="153" s="13" customFormat="1">
      <c r="A153" s="13"/>
      <c r="B153" s="233"/>
      <c r="C153" s="234"/>
      <c r="D153" s="235" t="s">
        <v>136</v>
      </c>
      <c r="E153" s="236" t="s">
        <v>1</v>
      </c>
      <c r="F153" s="237" t="s">
        <v>188</v>
      </c>
      <c r="G153" s="234"/>
      <c r="H153" s="238">
        <v>3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136</v>
      </c>
      <c r="AU153" s="244" t="s">
        <v>83</v>
      </c>
      <c r="AV153" s="13" t="s">
        <v>83</v>
      </c>
      <c r="AW153" s="13" t="s">
        <v>30</v>
      </c>
      <c r="AX153" s="13" t="s">
        <v>81</v>
      </c>
      <c r="AY153" s="244" t="s">
        <v>127</v>
      </c>
    </row>
    <row r="154" s="2" customFormat="1" ht="24.15" customHeight="1">
      <c r="A154" s="38"/>
      <c r="B154" s="39"/>
      <c r="C154" s="219" t="s">
        <v>189</v>
      </c>
      <c r="D154" s="219" t="s">
        <v>130</v>
      </c>
      <c r="E154" s="220" t="s">
        <v>190</v>
      </c>
      <c r="F154" s="221" t="s">
        <v>191</v>
      </c>
      <c r="G154" s="222" t="s">
        <v>133</v>
      </c>
      <c r="H154" s="223">
        <v>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0.059999999999999998</v>
      </c>
      <c r="T154" s="230">
        <f>S154*H154</f>
        <v>0.059999999999999998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134</v>
      </c>
      <c r="AT154" s="231" t="s">
        <v>130</v>
      </c>
      <c r="AU154" s="231" t="s">
        <v>83</v>
      </c>
      <c r="AY154" s="17" t="s">
        <v>127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134</v>
      </c>
      <c r="BM154" s="231" t="s">
        <v>192</v>
      </c>
    </row>
    <row r="155" s="13" customFormat="1">
      <c r="A155" s="13"/>
      <c r="B155" s="233"/>
      <c r="C155" s="234"/>
      <c r="D155" s="235" t="s">
        <v>136</v>
      </c>
      <c r="E155" s="236" t="s">
        <v>1</v>
      </c>
      <c r="F155" s="237" t="s">
        <v>81</v>
      </c>
      <c r="G155" s="234"/>
      <c r="H155" s="238">
        <v>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136</v>
      </c>
      <c r="AU155" s="244" t="s">
        <v>83</v>
      </c>
      <c r="AV155" s="13" t="s">
        <v>83</v>
      </c>
      <c r="AW155" s="13" t="s">
        <v>30</v>
      </c>
      <c r="AX155" s="13" t="s">
        <v>81</v>
      </c>
      <c r="AY155" s="244" t="s">
        <v>127</v>
      </c>
    </row>
    <row r="156" s="2" customFormat="1" ht="16.5" customHeight="1">
      <c r="A156" s="38"/>
      <c r="B156" s="39"/>
      <c r="C156" s="219" t="s">
        <v>193</v>
      </c>
      <c r="D156" s="219" t="s">
        <v>130</v>
      </c>
      <c r="E156" s="220" t="s">
        <v>194</v>
      </c>
      <c r="F156" s="221" t="s">
        <v>195</v>
      </c>
      <c r="G156" s="222" t="s">
        <v>133</v>
      </c>
      <c r="H156" s="223">
        <v>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38</v>
      </c>
      <c r="O156" s="91"/>
      <c r="P156" s="229">
        <f>O156*H156</f>
        <v>0</v>
      </c>
      <c r="Q156" s="229">
        <v>6.9999999999999994E-05</v>
      </c>
      <c r="R156" s="229">
        <f>Q156*H156</f>
        <v>6.9999999999999994E-05</v>
      </c>
      <c r="S156" s="229">
        <v>0.0044999999999999997</v>
      </c>
      <c r="T156" s="230">
        <f>S156*H156</f>
        <v>0.0044999999999999997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134</v>
      </c>
      <c r="AT156" s="231" t="s">
        <v>130</v>
      </c>
      <c r="AU156" s="231" t="s">
        <v>83</v>
      </c>
      <c r="AY156" s="17" t="s">
        <v>127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81</v>
      </c>
      <c r="BK156" s="232">
        <f>ROUND(I156*H156,2)</f>
        <v>0</v>
      </c>
      <c r="BL156" s="17" t="s">
        <v>134</v>
      </c>
      <c r="BM156" s="231" t="s">
        <v>196</v>
      </c>
    </row>
    <row r="157" s="13" customFormat="1">
      <c r="A157" s="13"/>
      <c r="B157" s="233"/>
      <c r="C157" s="234"/>
      <c r="D157" s="235" t="s">
        <v>136</v>
      </c>
      <c r="E157" s="236" t="s">
        <v>1</v>
      </c>
      <c r="F157" s="237" t="s">
        <v>81</v>
      </c>
      <c r="G157" s="234"/>
      <c r="H157" s="238">
        <v>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136</v>
      </c>
      <c r="AU157" s="244" t="s">
        <v>83</v>
      </c>
      <c r="AV157" s="13" t="s">
        <v>83</v>
      </c>
      <c r="AW157" s="13" t="s">
        <v>30</v>
      </c>
      <c r="AX157" s="13" t="s">
        <v>81</v>
      </c>
      <c r="AY157" s="244" t="s">
        <v>127</v>
      </c>
    </row>
    <row r="158" s="2" customFormat="1" ht="16.5" customHeight="1">
      <c r="A158" s="38"/>
      <c r="B158" s="39"/>
      <c r="C158" s="219" t="s">
        <v>8</v>
      </c>
      <c r="D158" s="219" t="s">
        <v>130</v>
      </c>
      <c r="E158" s="220" t="s">
        <v>197</v>
      </c>
      <c r="F158" s="221" t="s">
        <v>198</v>
      </c>
      <c r="G158" s="222" t="s">
        <v>133</v>
      </c>
      <c r="H158" s="223">
        <v>4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38</v>
      </c>
      <c r="O158" s="91"/>
      <c r="P158" s="229">
        <f>O158*H158</f>
        <v>0</v>
      </c>
      <c r="Q158" s="229">
        <v>6.9999999999999994E-05</v>
      </c>
      <c r="R158" s="229">
        <f>Q158*H158</f>
        <v>0.00027999999999999998</v>
      </c>
      <c r="S158" s="229">
        <v>0.021999999999999999</v>
      </c>
      <c r="T158" s="230">
        <f>S158*H158</f>
        <v>0.087999999999999995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134</v>
      </c>
      <c r="AT158" s="231" t="s">
        <v>130</v>
      </c>
      <c r="AU158" s="231" t="s">
        <v>83</v>
      </c>
      <c r="AY158" s="17" t="s">
        <v>127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81</v>
      </c>
      <c r="BK158" s="232">
        <f>ROUND(I158*H158,2)</f>
        <v>0</v>
      </c>
      <c r="BL158" s="17" t="s">
        <v>134</v>
      </c>
      <c r="BM158" s="231" t="s">
        <v>199</v>
      </c>
    </row>
    <row r="159" s="13" customFormat="1">
      <c r="A159" s="13"/>
      <c r="B159" s="233"/>
      <c r="C159" s="234"/>
      <c r="D159" s="235" t="s">
        <v>136</v>
      </c>
      <c r="E159" s="236" t="s">
        <v>1</v>
      </c>
      <c r="F159" s="237" t="s">
        <v>148</v>
      </c>
      <c r="G159" s="234"/>
      <c r="H159" s="238">
        <v>4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136</v>
      </c>
      <c r="AU159" s="244" t="s">
        <v>83</v>
      </c>
      <c r="AV159" s="13" t="s">
        <v>83</v>
      </c>
      <c r="AW159" s="13" t="s">
        <v>30</v>
      </c>
      <c r="AX159" s="13" t="s">
        <v>81</v>
      </c>
      <c r="AY159" s="244" t="s">
        <v>127</v>
      </c>
    </row>
    <row r="160" s="2" customFormat="1" ht="24.15" customHeight="1">
      <c r="A160" s="38"/>
      <c r="B160" s="39"/>
      <c r="C160" s="219" t="s">
        <v>134</v>
      </c>
      <c r="D160" s="219" t="s">
        <v>130</v>
      </c>
      <c r="E160" s="220" t="s">
        <v>200</v>
      </c>
      <c r="F160" s="221" t="s">
        <v>201</v>
      </c>
      <c r="G160" s="222" t="s">
        <v>133</v>
      </c>
      <c r="H160" s="223">
        <v>1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38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0.51195999999999997</v>
      </c>
      <c r="T160" s="230">
        <f>S160*H160</f>
        <v>0.51195999999999997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134</v>
      </c>
      <c r="AT160" s="231" t="s">
        <v>130</v>
      </c>
      <c r="AU160" s="231" t="s">
        <v>83</v>
      </c>
      <c r="AY160" s="17" t="s">
        <v>127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81</v>
      </c>
      <c r="BK160" s="232">
        <f>ROUND(I160*H160,2)</f>
        <v>0</v>
      </c>
      <c r="BL160" s="17" t="s">
        <v>134</v>
      </c>
      <c r="BM160" s="231" t="s">
        <v>202</v>
      </c>
    </row>
    <row r="161" s="13" customFormat="1">
      <c r="A161" s="13"/>
      <c r="B161" s="233"/>
      <c r="C161" s="234"/>
      <c r="D161" s="235" t="s">
        <v>136</v>
      </c>
      <c r="E161" s="236" t="s">
        <v>1</v>
      </c>
      <c r="F161" s="237" t="s">
        <v>81</v>
      </c>
      <c r="G161" s="234"/>
      <c r="H161" s="238">
        <v>1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136</v>
      </c>
      <c r="AU161" s="244" t="s">
        <v>83</v>
      </c>
      <c r="AV161" s="13" t="s">
        <v>83</v>
      </c>
      <c r="AW161" s="13" t="s">
        <v>30</v>
      </c>
      <c r="AX161" s="13" t="s">
        <v>81</v>
      </c>
      <c r="AY161" s="244" t="s">
        <v>127</v>
      </c>
    </row>
    <row r="162" s="2" customFormat="1" ht="24.15" customHeight="1">
      <c r="A162" s="38"/>
      <c r="B162" s="39"/>
      <c r="C162" s="219" t="s">
        <v>203</v>
      </c>
      <c r="D162" s="219" t="s">
        <v>130</v>
      </c>
      <c r="E162" s="220" t="s">
        <v>204</v>
      </c>
      <c r="F162" s="221" t="s">
        <v>205</v>
      </c>
      <c r="G162" s="222" t="s">
        <v>145</v>
      </c>
      <c r="H162" s="223">
        <v>0.90000000000000002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38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134</v>
      </c>
      <c r="AT162" s="231" t="s">
        <v>130</v>
      </c>
      <c r="AU162" s="231" t="s">
        <v>83</v>
      </c>
      <c r="AY162" s="17" t="s">
        <v>127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81</v>
      </c>
      <c r="BK162" s="232">
        <f>ROUND(I162*H162,2)</f>
        <v>0</v>
      </c>
      <c r="BL162" s="17" t="s">
        <v>134</v>
      </c>
      <c r="BM162" s="231" t="s">
        <v>206</v>
      </c>
    </row>
    <row r="163" s="13" customFormat="1">
      <c r="A163" s="13"/>
      <c r="B163" s="233"/>
      <c r="C163" s="234"/>
      <c r="D163" s="235" t="s">
        <v>136</v>
      </c>
      <c r="E163" s="236" t="s">
        <v>1</v>
      </c>
      <c r="F163" s="237" t="s">
        <v>207</v>
      </c>
      <c r="G163" s="234"/>
      <c r="H163" s="238">
        <v>0.90000000000000002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136</v>
      </c>
      <c r="AU163" s="244" t="s">
        <v>83</v>
      </c>
      <c r="AV163" s="13" t="s">
        <v>83</v>
      </c>
      <c r="AW163" s="13" t="s">
        <v>30</v>
      </c>
      <c r="AX163" s="13" t="s">
        <v>81</v>
      </c>
      <c r="AY163" s="244" t="s">
        <v>127</v>
      </c>
    </row>
    <row r="164" s="2" customFormat="1" ht="24.15" customHeight="1">
      <c r="A164" s="38"/>
      <c r="B164" s="39"/>
      <c r="C164" s="219" t="s">
        <v>208</v>
      </c>
      <c r="D164" s="219" t="s">
        <v>130</v>
      </c>
      <c r="E164" s="220" t="s">
        <v>209</v>
      </c>
      <c r="F164" s="221" t="s">
        <v>210</v>
      </c>
      <c r="G164" s="222" t="s">
        <v>133</v>
      </c>
      <c r="H164" s="223">
        <v>2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38</v>
      </c>
      <c r="O164" s="91"/>
      <c r="P164" s="229">
        <f>O164*H164</f>
        <v>0</v>
      </c>
      <c r="Q164" s="229">
        <v>0.027650000000000001</v>
      </c>
      <c r="R164" s="229">
        <f>Q164*H164</f>
        <v>0.055300000000000002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134</v>
      </c>
      <c r="AT164" s="231" t="s">
        <v>130</v>
      </c>
      <c r="AU164" s="231" t="s">
        <v>83</v>
      </c>
      <c r="AY164" s="17" t="s">
        <v>127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81</v>
      </c>
      <c r="BK164" s="232">
        <f>ROUND(I164*H164,2)</f>
        <v>0</v>
      </c>
      <c r="BL164" s="17" t="s">
        <v>134</v>
      </c>
      <c r="BM164" s="231" t="s">
        <v>211</v>
      </c>
    </row>
    <row r="165" s="13" customFormat="1">
      <c r="A165" s="13"/>
      <c r="B165" s="233"/>
      <c r="C165" s="234"/>
      <c r="D165" s="235" t="s">
        <v>136</v>
      </c>
      <c r="E165" s="236" t="s">
        <v>1</v>
      </c>
      <c r="F165" s="237" t="s">
        <v>212</v>
      </c>
      <c r="G165" s="234"/>
      <c r="H165" s="238">
        <v>2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136</v>
      </c>
      <c r="AU165" s="244" t="s">
        <v>83</v>
      </c>
      <c r="AV165" s="13" t="s">
        <v>83</v>
      </c>
      <c r="AW165" s="13" t="s">
        <v>30</v>
      </c>
      <c r="AX165" s="13" t="s">
        <v>81</v>
      </c>
      <c r="AY165" s="244" t="s">
        <v>127</v>
      </c>
    </row>
    <row r="166" s="2" customFormat="1" ht="24.15" customHeight="1">
      <c r="A166" s="38"/>
      <c r="B166" s="39"/>
      <c r="C166" s="245" t="s">
        <v>213</v>
      </c>
      <c r="D166" s="245" t="s">
        <v>154</v>
      </c>
      <c r="E166" s="246" t="s">
        <v>214</v>
      </c>
      <c r="F166" s="247" t="s">
        <v>215</v>
      </c>
      <c r="G166" s="248" t="s">
        <v>133</v>
      </c>
      <c r="H166" s="249">
        <v>4</v>
      </c>
      <c r="I166" s="250"/>
      <c r="J166" s="251">
        <f>ROUND(I166*H166,2)</f>
        <v>0</v>
      </c>
      <c r="K166" s="252"/>
      <c r="L166" s="253"/>
      <c r="M166" s="254" t="s">
        <v>1</v>
      </c>
      <c r="N166" s="255" t="s">
        <v>38</v>
      </c>
      <c r="O166" s="91"/>
      <c r="P166" s="229">
        <f>O166*H166</f>
        <v>0</v>
      </c>
      <c r="Q166" s="229">
        <v>0.010999999999999999</v>
      </c>
      <c r="R166" s="229">
        <f>Q166*H166</f>
        <v>0.043999999999999997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157</v>
      </c>
      <c r="AT166" s="231" t="s">
        <v>154</v>
      </c>
      <c r="AU166" s="231" t="s">
        <v>83</v>
      </c>
      <c r="AY166" s="17" t="s">
        <v>127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81</v>
      </c>
      <c r="BK166" s="232">
        <f>ROUND(I166*H166,2)</f>
        <v>0</v>
      </c>
      <c r="BL166" s="17" t="s">
        <v>134</v>
      </c>
      <c r="BM166" s="231" t="s">
        <v>216</v>
      </c>
    </row>
    <row r="167" s="13" customFormat="1">
      <c r="A167" s="13"/>
      <c r="B167" s="233"/>
      <c r="C167" s="234"/>
      <c r="D167" s="235" t="s">
        <v>136</v>
      </c>
      <c r="E167" s="236" t="s">
        <v>1</v>
      </c>
      <c r="F167" s="237" t="s">
        <v>217</v>
      </c>
      <c r="G167" s="234"/>
      <c r="H167" s="238">
        <v>4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136</v>
      </c>
      <c r="AU167" s="244" t="s">
        <v>83</v>
      </c>
      <c r="AV167" s="13" t="s">
        <v>83</v>
      </c>
      <c r="AW167" s="13" t="s">
        <v>30</v>
      </c>
      <c r="AX167" s="13" t="s">
        <v>81</v>
      </c>
      <c r="AY167" s="244" t="s">
        <v>127</v>
      </c>
    </row>
    <row r="168" s="2" customFormat="1" ht="24.15" customHeight="1">
      <c r="A168" s="38"/>
      <c r="B168" s="39"/>
      <c r="C168" s="219" t="s">
        <v>218</v>
      </c>
      <c r="D168" s="219" t="s">
        <v>130</v>
      </c>
      <c r="E168" s="220" t="s">
        <v>219</v>
      </c>
      <c r="F168" s="221" t="s">
        <v>220</v>
      </c>
      <c r="G168" s="222" t="s">
        <v>133</v>
      </c>
      <c r="H168" s="223">
        <v>2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38</v>
      </c>
      <c r="O168" s="91"/>
      <c r="P168" s="229">
        <f>O168*H168</f>
        <v>0</v>
      </c>
      <c r="Q168" s="229">
        <v>0.00077999999999999999</v>
      </c>
      <c r="R168" s="229">
        <f>Q168*H168</f>
        <v>0.00156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134</v>
      </c>
      <c r="AT168" s="231" t="s">
        <v>130</v>
      </c>
      <c r="AU168" s="231" t="s">
        <v>83</v>
      </c>
      <c r="AY168" s="17" t="s">
        <v>127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81</v>
      </c>
      <c r="BK168" s="232">
        <f>ROUND(I168*H168,2)</f>
        <v>0</v>
      </c>
      <c r="BL168" s="17" t="s">
        <v>134</v>
      </c>
      <c r="BM168" s="231" t="s">
        <v>221</v>
      </c>
    </row>
    <row r="169" s="13" customFormat="1">
      <c r="A169" s="13"/>
      <c r="B169" s="233"/>
      <c r="C169" s="234"/>
      <c r="D169" s="235" t="s">
        <v>136</v>
      </c>
      <c r="E169" s="236" t="s">
        <v>1</v>
      </c>
      <c r="F169" s="237" t="s">
        <v>83</v>
      </c>
      <c r="G169" s="234"/>
      <c r="H169" s="238">
        <v>2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136</v>
      </c>
      <c r="AU169" s="244" t="s">
        <v>83</v>
      </c>
      <c r="AV169" s="13" t="s">
        <v>83</v>
      </c>
      <c r="AW169" s="13" t="s">
        <v>30</v>
      </c>
      <c r="AX169" s="13" t="s">
        <v>81</v>
      </c>
      <c r="AY169" s="244" t="s">
        <v>127</v>
      </c>
    </row>
    <row r="170" s="2" customFormat="1" ht="24.15" customHeight="1">
      <c r="A170" s="38"/>
      <c r="B170" s="39"/>
      <c r="C170" s="219" t="s">
        <v>7</v>
      </c>
      <c r="D170" s="219" t="s">
        <v>130</v>
      </c>
      <c r="E170" s="220" t="s">
        <v>222</v>
      </c>
      <c r="F170" s="221" t="s">
        <v>223</v>
      </c>
      <c r="G170" s="222" t="s">
        <v>133</v>
      </c>
      <c r="H170" s="223">
        <v>2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38</v>
      </c>
      <c r="O170" s="91"/>
      <c r="P170" s="229">
        <f>O170*H170</f>
        <v>0</v>
      </c>
      <c r="Q170" s="229">
        <v>0.0016999999999999999</v>
      </c>
      <c r="R170" s="229">
        <f>Q170*H170</f>
        <v>0.0033999999999999998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134</v>
      </c>
      <c r="AT170" s="231" t="s">
        <v>130</v>
      </c>
      <c r="AU170" s="231" t="s">
        <v>83</v>
      </c>
      <c r="AY170" s="17" t="s">
        <v>127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81</v>
      </c>
      <c r="BK170" s="232">
        <f>ROUND(I170*H170,2)</f>
        <v>0</v>
      </c>
      <c r="BL170" s="17" t="s">
        <v>134</v>
      </c>
      <c r="BM170" s="231" t="s">
        <v>224</v>
      </c>
    </row>
    <row r="171" s="13" customFormat="1">
      <c r="A171" s="13"/>
      <c r="B171" s="233"/>
      <c r="C171" s="234"/>
      <c r="D171" s="235" t="s">
        <v>136</v>
      </c>
      <c r="E171" s="236" t="s">
        <v>1</v>
      </c>
      <c r="F171" s="237" t="s">
        <v>83</v>
      </c>
      <c r="G171" s="234"/>
      <c r="H171" s="238">
        <v>2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136</v>
      </c>
      <c r="AU171" s="244" t="s">
        <v>83</v>
      </c>
      <c r="AV171" s="13" t="s">
        <v>83</v>
      </c>
      <c r="AW171" s="13" t="s">
        <v>30</v>
      </c>
      <c r="AX171" s="13" t="s">
        <v>81</v>
      </c>
      <c r="AY171" s="244" t="s">
        <v>127</v>
      </c>
    </row>
    <row r="172" s="2" customFormat="1" ht="16.5" customHeight="1">
      <c r="A172" s="38"/>
      <c r="B172" s="39"/>
      <c r="C172" s="219" t="s">
        <v>225</v>
      </c>
      <c r="D172" s="219" t="s">
        <v>130</v>
      </c>
      <c r="E172" s="220" t="s">
        <v>226</v>
      </c>
      <c r="F172" s="221" t="s">
        <v>227</v>
      </c>
      <c r="G172" s="222" t="s">
        <v>151</v>
      </c>
      <c r="H172" s="223">
        <v>6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38</v>
      </c>
      <c r="O172" s="91"/>
      <c r="P172" s="229">
        <f>O172*H172</f>
        <v>0</v>
      </c>
      <c r="Q172" s="229">
        <v>0.0011299999999999999</v>
      </c>
      <c r="R172" s="229">
        <f>Q172*H172</f>
        <v>0.0067799999999999996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134</v>
      </c>
      <c r="AT172" s="231" t="s">
        <v>130</v>
      </c>
      <c r="AU172" s="231" t="s">
        <v>83</v>
      </c>
      <c r="AY172" s="17" t="s">
        <v>127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81</v>
      </c>
      <c r="BK172" s="232">
        <f>ROUND(I172*H172,2)</f>
        <v>0</v>
      </c>
      <c r="BL172" s="17" t="s">
        <v>134</v>
      </c>
      <c r="BM172" s="231" t="s">
        <v>228</v>
      </c>
    </row>
    <row r="173" s="13" customFormat="1">
      <c r="A173" s="13"/>
      <c r="B173" s="233"/>
      <c r="C173" s="234"/>
      <c r="D173" s="235" t="s">
        <v>136</v>
      </c>
      <c r="E173" s="236" t="s">
        <v>1</v>
      </c>
      <c r="F173" s="237" t="s">
        <v>141</v>
      </c>
      <c r="G173" s="234"/>
      <c r="H173" s="238">
        <v>6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136</v>
      </c>
      <c r="AU173" s="244" t="s">
        <v>83</v>
      </c>
      <c r="AV173" s="13" t="s">
        <v>83</v>
      </c>
      <c r="AW173" s="13" t="s">
        <v>30</v>
      </c>
      <c r="AX173" s="13" t="s">
        <v>81</v>
      </c>
      <c r="AY173" s="244" t="s">
        <v>127</v>
      </c>
    </row>
    <row r="174" s="2" customFormat="1" ht="16.5" customHeight="1">
      <c r="A174" s="38"/>
      <c r="B174" s="39"/>
      <c r="C174" s="245" t="s">
        <v>229</v>
      </c>
      <c r="D174" s="245" t="s">
        <v>154</v>
      </c>
      <c r="E174" s="246" t="s">
        <v>230</v>
      </c>
      <c r="F174" s="247" t="s">
        <v>231</v>
      </c>
      <c r="G174" s="248" t="s">
        <v>133</v>
      </c>
      <c r="H174" s="249">
        <v>6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38</v>
      </c>
      <c r="O174" s="91"/>
      <c r="P174" s="229">
        <f>O174*H174</f>
        <v>0</v>
      </c>
      <c r="Q174" s="229">
        <v>1.0000000000000001E-05</v>
      </c>
      <c r="R174" s="229">
        <f>Q174*H174</f>
        <v>6.0000000000000008E-05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157</v>
      </c>
      <c r="AT174" s="231" t="s">
        <v>154</v>
      </c>
      <c r="AU174" s="231" t="s">
        <v>83</v>
      </c>
      <c r="AY174" s="17" t="s">
        <v>127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81</v>
      </c>
      <c r="BK174" s="232">
        <f>ROUND(I174*H174,2)</f>
        <v>0</v>
      </c>
      <c r="BL174" s="17" t="s">
        <v>134</v>
      </c>
      <c r="BM174" s="231" t="s">
        <v>232</v>
      </c>
    </row>
    <row r="175" s="13" customFormat="1">
      <c r="A175" s="13"/>
      <c r="B175" s="233"/>
      <c r="C175" s="234"/>
      <c r="D175" s="235" t="s">
        <v>136</v>
      </c>
      <c r="E175" s="236" t="s">
        <v>1</v>
      </c>
      <c r="F175" s="237" t="s">
        <v>141</v>
      </c>
      <c r="G175" s="234"/>
      <c r="H175" s="238">
        <v>6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136</v>
      </c>
      <c r="AU175" s="244" t="s">
        <v>83</v>
      </c>
      <c r="AV175" s="13" t="s">
        <v>83</v>
      </c>
      <c r="AW175" s="13" t="s">
        <v>30</v>
      </c>
      <c r="AX175" s="13" t="s">
        <v>81</v>
      </c>
      <c r="AY175" s="244" t="s">
        <v>127</v>
      </c>
    </row>
    <row r="176" s="2" customFormat="1" ht="37.8" customHeight="1">
      <c r="A176" s="38"/>
      <c r="B176" s="39"/>
      <c r="C176" s="219" t="s">
        <v>233</v>
      </c>
      <c r="D176" s="219" t="s">
        <v>130</v>
      </c>
      <c r="E176" s="220" t="s">
        <v>234</v>
      </c>
      <c r="F176" s="221" t="s">
        <v>235</v>
      </c>
      <c r="G176" s="222" t="s">
        <v>151</v>
      </c>
      <c r="H176" s="223">
        <v>1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38</v>
      </c>
      <c r="O176" s="91"/>
      <c r="P176" s="229">
        <f>O176*H176</f>
        <v>0</v>
      </c>
      <c r="Q176" s="229">
        <v>0.052670000000000002</v>
      </c>
      <c r="R176" s="229">
        <f>Q176*H176</f>
        <v>0.052670000000000002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134</v>
      </c>
      <c r="AT176" s="231" t="s">
        <v>130</v>
      </c>
      <c r="AU176" s="231" t="s">
        <v>83</v>
      </c>
      <c r="AY176" s="17" t="s">
        <v>127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81</v>
      </c>
      <c r="BK176" s="232">
        <f>ROUND(I176*H176,2)</f>
        <v>0</v>
      </c>
      <c r="BL176" s="17" t="s">
        <v>134</v>
      </c>
      <c r="BM176" s="231" t="s">
        <v>236</v>
      </c>
    </row>
    <row r="177" s="13" customFormat="1">
      <c r="A177" s="13"/>
      <c r="B177" s="233"/>
      <c r="C177" s="234"/>
      <c r="D177" s="235" t="s">
        <v>136</v>
      </c>
      <c r="E177" s="236" t="s">
        <v>1</v>
      </c>
      <c r="F177" s="237" t="s">
        <v>81</v>
      </c>
      <c r="G177" s="234"/>
      <c r="H177" s="238">
        <v>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136</v>
      </c>
      <c r="AU177" s="244" t="s">
        <v>83</v>
      </c>
      <c r="AV177" s="13" t="s">
        <v>83</v>
      </c>
      <c r="AW177" s="13" t="s">
        <v>30</v>
      </c>
      <c r="AX177" s="13" t="s">
        <v>81</v>
      </c>
      <c r="AY177" s="244" t="s">
        <v>127</v>
      </c>
    </row>
    <row r="178" s="2" customFormat="1" ht="24.15" customHeight="1">
      <c r="A178" s="38"/>
      <c r="B178" s="39"/>
      <c r="C178" s="219" t="s">
        <v>237</v>
      </c>
      <c r="D178" s="219" t="s">
        <v>130</v>
      </c>
      <c r="E178" s="220" t="s">
        <v>238</v>
      </c>
      <c r="F178" s="221" t="s">
        <v>239</v>
      </c>
      <c r="G178" s="222" t="s">
        <v>133</v>
      </c>
      <c r="H178" s="223">
        <v>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38</v>
      </c>
      <c r="O178" s="91"/>
      <c r="P178" s="229">
        <f>O178*H178</f>
        <v>0</v>
      </c>
      <c r="Q178" s="229">
        <v>0.00076000000000000004</v>
      </c>
      <c r="R178" s="229">
        <f>Q178*H178</f>
        <v>0.00076000000000000004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134</v>
      </c>
      <c r="AT178" s="231" t="s">
        <v>130</v>
      </c>
      <c r="AU178" s="231" t="s">
        <v>83</v>
      </c>
      <c r="AY178" s="17" t="s">
        <v>127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81</v>
      </c>
      <c r="BK178" s="232">
        <f>ROUND(I178*H178,2)</f>
        <v>0</v>
      </c>
      <c r="BL178" s="17" t="s">
        <v>134</v>
      </c>
      <c r="BM178" s="231" t="s">
        <v>240</v>
      </c>
    </row>
    <row r="179" s="13" customFormat="1">
      <c r="A179" s="13"/>
      <c r="B179" s="233"/>
      <c r="C179" s="234"/>
      <c r="D179" s="235" t="s">
        <v>136</v>
      </c>
      <c r="E179" s="236" t="s">
        <v>1</v>
      </c>
      <c r="F179" s="237" t="s">
        <v>81</v>
      </c>
      <c r="G179" s="234"/>
      <c r="H179" s="238">
        <v>1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136</v>
      </c>
      <c r="AU179" s="244" t="s">
        <v>83</v>
      </c>
      <c r="AV179" s="13" t="s">
        <v>83</v>
      </c>
      <c r="AW179" s="13" t="s">
        <v>30</v>
      </c>
      <c r="AX179" s="13" t="s">
        <v>81</v>
      </c>
      <c r="AY179" s="244" t="s">
        <v>127</v>
      </c>
    </row>
    <row r="180" s="2" customFormat="1" ht="24.15" customHeight="1">
      <c r="A180" s="38"/>
      <c r="B180" s="39"/>
      <c r="C180" s="219" t="s">
        <v>241</v>
      </c>
      <c r="D180" s="219" t="s">
        <v>130</v>
      </c>
      <c r="E180" s="220" t="s">
        <v>242</v>
      </c>
      <c r="F180" s="221" t="s">
        <v>243</v>
      </c>
      <c r="G180" s="222" t="s">
        <v>151</v>
      </c>
      <c r="H180" s="223">
        <v>1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38</v>
      </c>
      <c r="O180" s="91"/>
      <c r="P180" s="229">
        <f>O180*H180</f>
        <v>0</v>
      </c>
      <c r="Q180" s="229">
        <v>5.0000000000000002E-05</v>
      </c>
      <c r="R180" s="229">
        <f>Q180*H180</f>
        <v>5.0000000000000002E-05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134</v>
      </c>
      <c r="AT180" s="231" t="s">
        <v>130</v>
      </c>
      <c r="AU180" s="231" t="s">
        <v>83</v>
      </c>
      <c r="AY180" s="17" t="s">
        <v>127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81</v>
      </c>
      <c r="BK180" s="232">
        <f>ROUND(I180*H180,2)</f>
        <v>0</v>
      </c>
      <c r="BL180" s="17" t="s">
        <v>134</v>
      </c>
      <c r="BM180" s="231" t="s">
        <v>244</v>
      </c>
    </row>
    <row r="181" s="13" customFormat="1">
      <c r="A181" s="13"/>
      <c r="B181" s="233"/>
      <c r="C181" s="234"/>
      <c r="D181" s="235" t="s">
        <v>136</v>
      </c>
      <c r="E181" s="236" t="s">
        <v>1</v>
      </c>
      <c r="F181" s="237" t="s">
        <v>81</v>
      </c>
      <c r="G181" s="234"/>
      <c r="H181" s="238">
        <v>1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136</v>
      </c>
      <c r="AU181" s="244" t="s">
        <v>83</v>
      </c>
      <c r="AV181" s="13" t="s">
        <v>83</v>
      </c>
      <c r="AW181" s="13" t="s">
        <v>30</v>
      </c>
      <c r="AX181" s="13" t="s">
        <v>81</v>
      </c>
      <c r="AY181" s="244" t="s">
        <v>127</v>
      </c>
    </row>
    <row r="182" s="2" customFormat="1" ht="33" customHeight="1">
      <c r="A182" s="38"/>
      <c r="B182" s="39"/>
      <c r="C182" s="245" t="s">
        <v>245</v>
      </c>
      <c r="D182" s="245" t="s">
        <v>154</v>
      </c>
      <c r="E182" s="246" t="s">
        <v>246</v>
      </c>
      <c r="F182" s="247" t="s">
        <v>247</v>
      </c>
      <c r="G182" s="248" t="s">
        <v>133</v>
      </c>
      <c r="H182" s="249">
        <v>1</v>
      </c>
      <c r="I182" s="250"/>
      <c r="J182" s="251">
        <f>ROUND(I182*H182,2)</f>
        <v>0</v>
      </c>
      <c r="K182" s="252"/>
      <c r="L182" s="253"/>
      <c r="M182" s="254" t="s">
        <v>1</v>
      </c>
      <c r="N182" s="255" t="s">
        <v>38</v>
      </c>
      <c r="O182" s="91"/>
      <c r="P182" s="229">
        <f>O182*H182</f>
        <v>0</v>
      </c>
      <c r="Q182" s="229">
        <v>0.039</v>
      </c>
      <c r="R182" s="229">
        <f>Q182*H182</f>
        <v>0.039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157</v>
      </c>
      <c r="AT182" s="231" t="s">
        <v>154</v>
      </c>
      <c r="AU182" s="231" t="s">
        <v>83</v>
      </c>
      <c r="AY182" s="17" t="s">
        <v>127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81</v>
      </c>
      <c r="BK182" s="232">
        <f>ROUND(I182*H182,2)</f>
        <v>0</v>
      </c>
      <c r="BL182" s="17" t="s">
        <v>134</v>
      </c>
      <c r="BM182" s="231" t="s">
        <v>248</v>
      </c>
    </row>
    <row r="183" s="13" customFormat="1">
      <c r="A183" s="13"/>
      <c r="B183" s="233"/>
      <c r="C183" s="234"/>
      <c r="D183" s="235" t="s">
        <v>136</v>
      </c>
      <c r="E183" s="236" t="s">
        <v>1</v>
      </c>
      <c r="F183" s="237" t="s">
        <v>81</v>
      </c>
      <c r="G183" s="234"/>
      <c r="H183" s="238">
        <v>1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136</v>
      </c>
      <c r="AU183" s="244" t="s">
        <v>83</v>
      </c>
      <c r="AV183" s="13" t="s">
        <v>83</v>
      </c>
      <c r="AW183" s="13" t="s">
        <v>30</v>
      </c>
      <c r="AX183" s="13" t="s">
        <v>81</v>
      </c>
      <c r="AY183" s="244" t="s">
        <v>127</v>
      </c>
    </row>
    <row r="184" s="2" customFormat="1" ht="24.15" customHeight="1">
      <c r="A184" s="38"/>
      <c r="B184" s="39"/>
      <c r="C184" s="245" t="s">
        <v>249</v>
      </c>
      <c r="D184" s="245" t="s">
        <v>154</v>
      </c>
      <c r="E184" s="246" t="s">
        <v>250</v>
      </c>
      <c r="F184" s="247" t="s">
        <v>251</v>
      </c>
      <c r="G184" s="248" t="s">
        <v>133</v>
      </c>
      <c r="H184" s="249">
        <v>1</v>
      </c>
      <c r="I184" s="250"/>
      <c r="J184" s="251">
        <f>ROUND(I184*H184,2)</f>
        <v>0</v>
      </c>
      <c r="K184" s="252"/>
      <c r="L184" s="253"/>
      <c r="M184" s="254" t="s">
        <v>1</v>
      </c>
      <c r="N184" s="255" t="s">
        <v>38</v>
      </c>
      <c r="O184" s="91"/>
      <c r="P184" s="229">
        <f>O184*H184</f>
        <v>0</v>
      </c>
      <c r="Q184" s="229">
        <v>0.039</v>
      </c>
      <c r="R184" s="229">
        <f>Q184*H184</f>
        <v>0.039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157</v>
      </c>
      <c r="AT184" s="231" t="s">
        <v>154</v>
      </c>
      <c r="AU184" s="231" t="s">
        <v>83</v>
      </c>
      <c r="AY184" s="17" t="s">
        <v>127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81</v>
      </c>
      <c r="BK184" s="232">
        <f>ROUND(I184*H184,2)</f>
        <v>0</v>
      </c>
      <c r="BL184" s="17" t="s">
        <v>134</v>
      </c>
      <c r="BM184" s="231" t="s">
        <v>252</v>
      </c>
    </row>
    <row r="185" s="13" customFormat="1">
      <c r="A185" s="13"/>
      <c r="B185" s="233"/>
      <c r="C185" s="234"/>
      <c r="D185" s="235" t="s">
        <v>136</v>
      </c>
      <c r="E185" s="236" t="s">
        <v>1</v>
      </c>
      <c r="F185" s="237" t="s">
        <v>81</v>
      </c>
      <c r="G185" s="234"/>
      <c r="H185" s="238">
        <v>1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136</v>
      </c>
      <c r="AU185" s="244" t="s">
        <v>83</v>
      </c>
      <c r="AV185" s="13" t="s">
        <v>83</v>
      </c>
      <c r="AW185" s="13" t="s">
        <v>30</v>
      </c>
      <c r="AX185" s="13" t="s">
        <v>81</v>
      </c>
      <c r="AY185" s="244" t="s">
        <v>127</v>
      </c>
    </row>
    <row r="186" s="2" customFormat="1" ht="24.15" customHeight="1">
      <c r="A186" s="38"/>
      <c r="B186" s="39"/>
      <c r="C186" s="219" t="s">
        <v>253</v>
      </c>
      <c r="D186" s="219" t="s">
        <v>130</v>
      </c>
      <c r="E186" s="220" t="s">
        <v>254</v>
      </c>
      <c r="F186" s="221" t="s">
        <v>255</v>
      </c>
      <c r="G186" s="222" t="s">
        <v>151</v>
      </c>
      <c r="H186" s="223">
        <v>1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38</v>
      </c>
      <c r="O186" s="91"/>
      <c r="P186" s="229">
        <f>O186*H186</f>
        <v>0</v>
      </c>
      <c r="Q186" s="229">
        <v>0.00068000000000000005</v>
      </c>
      <c r="R186" s="229">
        <f>Q186*H186</f>
        <v>0.00068000000000000005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134</v>
      </c>
      <c r="AT186" s="231" t="s">
        <v>130</v>
      </c>
      <c r="AU186" s="231" t="s">
        <v>83</v>
      </c>
      <c r="AY186" s="17" t="s">
        <v>127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81</v>
      </c>
      <c r="BK186" s="232">
        <f>ROUND(I186*H186,2)</f>
        <v>0</v>
      </c>
      <c r="BL186" s="17" t="s">
        <v>134</v>
      </c>
      <c r="BM186" s="231" t="s">
        <v>256</v>
      </c>
    </row>
    <row r="187" s="13" customFormat="1">
      <c r="A187" s="13"/>
      <c r="B187" s="233"/>
      <c r="C187" s="234"/>
      <c r="D187" s="235" t="s">
        <v>136</v>
      </c>
      <c r="E187" s="236" t="s">
        <v>1</v>
      </c>
      <c r="F187" s="237" t="s">
        <v>81</v>
      </c>
      <c r="G187" s="234"/>
      <c r="H187" s="238">
        <v>1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136</v>
      </c>
      <c r="AU187" s="244" t="s">
        <v>83</v>
      </c>
      <c r="AV187" s="13" t="s">
        <v>83</v>
      </c>
      <c r="AW187" s="13" t="s">
        <v>30</v>
      </c>
      <c r="AX187" s="13" t="s">
        <v>81</v>
      </c>
      <c r="AY187" s="244" t="s">
        <v>127</v>
      </c>
    </row>
    <row r="188" s="2" customFormat="1" ht="37.8" customHeight="1">
      <c r="A188" s="38"/>
      <c r="B188" s="39"/>
      <c r="C188" s="245" t="s">
        <v>257</v>
      </c>
      <c r="D188" s="245" t="s">
        <v>154</v>
      </c>
      <c r="E188" s="246" t="s">
        <v>258</v>
      </c>
      <c r="F188" s="247" t="s">
        <v>259</v>
      </c>
      <c r="G188" s="248" t="s">
        <v>133</v>
      </c>
      <c r="H188" s="249">
        <v>1</v>
      </c>
      <c r="I188" s="250"/>
      <c r="J188" s="251">
        <f>ROUND(I188*H188,2)</f>
        <v>0</v>
      </c>
      <c r="K188" s="252"/>
      <c r="L188" s="253"/>
      <c r="M188" s="254" t="s">
        <v>1</v>
      </c>
      <c r="N188" s="255" t="s">
        <v>38</v>
      </c>
      <c r="O188" s="91"/>
      <c r="P188" s="229">
        <f>O188*H188</f>
        <v>0</v>
      </c>
      <c r="Q188" s="229">
        <v>0.0044999999999999997</v>
      </c>
      <c r="R188" s="229">
        <f>Q188*H188</f>
        <v>0.0044999999999999997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157</v>
      </c>
      <c r="AT188" s="231" t="s">
        <v>154</v>
      </c>
      <c r="AU188" s="231" t="s">
        <v>83</v>
      </c>
      <c r="AY188" s="17" t="s">
        <v>127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81</v>
      </c>
      <c r="BK188" s="232">
        <f>ROUND(I188*H188,2)</f>
        <v>0</v>
      </c>
      <c r="BL188" s="17" t="s">
        <v>134</v>
      </c>
      <c r="BM188" s="231" t="s">
        <v>260</v>
      </c>
    </row>
    <row r="189" s="13" customFormat="1">
      <c r="A189" s="13"/>
      <c r="B189" s="233"/>
      <c r="C189" s="234"/>
      <c r="D189" s="235" t="s">
        <v>136</v>
      </c>
      <c r="E189" s="236" t="s">
        <v>1</v>
      </c>
      <c r="F189" s="237" t="s">
        <v>81</v>
      </c>
      <c r="G189" s="234"/>
      <c r="H189" s="238">
        <v>1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136</v>
      </c>
      <c r="AU189" s="244" t="s">
        <v>83</v>
      </c>
      <c r="AV189" s="13" t="s">
        <v>83</v>
      </c>
      <c r="AW189" s="13" t="s">
        <v>30</v>
      </c>
      <c r="AX189" s="13" t="s">
        <v>81</v>
      </c>
      <c r="AY189" s="244" t="s">
        <v>127</v>
      </c>
    </row>
    <row r="190" s="2" customFormat="1" ht="24.15" customHeight="1">
      <c r="A190" s="38"/>
      <c r="B190" s="39"/>
      <c r="C190" s="219" t="s">
        <v>261</v>
      </c>
      <c r="D190" s="219" t="s">
        <v>130</v>
      </c>
      <c r="E190" s="220" t="s">
        <v>262</v>
      </c>
      <c r="F190" s="221" t="s">
        <v>263</v>
      </c>
      <c r="G190" s="222" t="s">
        <v>151</v>
      </c>
      <c r="H190" s="223">
        <v>1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38</v>
      </c>
      <c r="O190" s="91"/>
      <c r="P190" s="229">
        <f>O190*H190</f>
        <v>0</v>
      </c>
      <c r="Q190" s="229">
        <v>0.0035400000000000002</v>
      </c>
      <c r="R190" s="229">
        <f>Q190*H190</f>
        <v>0.0035400000000000002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134</v>
      </c>
      <c r="AT190" s="231" t="s">
        <v>130</v>
      </c>
      <c r="AU190" s="231" t="s">
        <v>83</v>
      </c>
      <c r="AY190" s="17" t="s">
        <v>127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81</v>
      </c>
      <c r="BK190" s="232">
        <f>ROUND(I190*H190,2)</f>
        <v>0</v>
      </c>
      <c r="BL190" s="17" t="s">
        <v>134</v>
      </c>
      <c r="BM190" s="231" t="s">
        <v>264</v>
      </c>
    </row>
    <row r="191" s="13" customFormat="1">
      <c r="A191" s="13"/>
      <c r="B191" s="233"/>
      <c r="C191" s="234"/>
      <c r="D191" s="235" t="s">
        <v>136</v>
      </c>
      <c r="E191" s="236" t="s">
        <v>1</v>
      </c>
      <c r="F191" s="237" t="s">
        <v>81</v>
      </c>
      <c r="G191" s="234"/>
      <c r="H191" s="238">
        <v>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136</v>
      </c>
      <c r="AU191" s="244" t="s">
        <v>83</v>
      </c>
      <c r="AV191" s="13" t="s">
        <v>83</v>
      </c>
      <c r="AW191" s="13" t="s">
        <v>30</v>
      </c>
      <c r="AX191" s="13" t="s">
        <v>81</v>
      </c>
      <c r="AY191" s="244" t="s">
        <v>127</v>
      </c>
    </row>
    <row r="192" s="2" customFormat="1" ht="37.8" customHeight="1">
      <c r="A192" s="38"/>
      <c r="B192" s="39"/>
      <c r="C192" s="245" t="s">
        <v>157</v>
      </c>
      <c r="D192" s="245" t="s">
        <v>154</v>
      </c>
      <c r="E192" s="246" t="s">
        <v>265</v>
      </c>
      <c r="F192" s="247" t="s">
        <v>266</v>
      </c>
      <c r="G192" s="248" t="s">
        <v>133</v>
      </c>
      <c r="H192" s="249">
        <v>1</v>
      </c>
      <c r="I192" s="250"/>
      <c r="J192" s="251">
        <f>ROUND(I192*H192,2)</f>
        <v>0</v>
      </c>
      <c r="K192" s="252"/>
      <c r="L192" s="253"/>
      <c r="M192" s="254" t="s">
        <v>1</v>
      </c>
      <c r="N192" s="255" t="s">
        <v>38</v>
      </c>
      <c r="O192" s="91"/>
      <c r="P192" s="229">
        <f>O192*H192</f>
        <v>0</v>
      </c>
      <c r="Q192" s="229">
        <v>0.012999999999999999</v>
      </c>
      <c r="R192" s="229">
        <f>Q192*H192</f>
        <v>0.012999999999999999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157</v>
      </c>
      <c r="AT192" s="231" t="s">
        <v>154</v>
      </c>
      <c r="AU192" s="231" t="s">
        <v>83</v>
      </c>
      <c r="AY192" s="17" t="s">
        <v>127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81</v>
      </c>
      <c r="BK192" s="232">
        <f>ROUND(I192*H192,2)</f>
        <v>0</v>
      </c>
      <c r="BL192" s="17" t="s">
        <v>134</v>
      </c>
      <c r="BM192" s="231" t="s">
        <v>267</v>
      </c>
    </row>
    <row r="193" s="13" customFormat="1">
      <c r="A193" s="13"/>
      <c r="B193" s="233"/>
      <c r="C193" s="234"/>
      <c r="D193" s="235" t="s">
        <v>136</v>
      </c>
      <c r="E193" s="236" t="s">
        <v>1</v>
      </c>
      <c r="F193" s="237" t="s">
        <v>81</v>
      </c>
      <c r="G193" s="234"/>
      <c r="H193" s="238">
        <v>1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136</v>
      </c>
      <c r="AU193" s="244" t="s">
        <v>83</v>
      </c>
      <c r="AV193" s="13" t="s">
        <v>83</v>
      </c>
      <c r="AW193" s="13" t="s">
        <v>30</v>
      </c>
      <c r="AX193" s="13" t="s">
        <v>81</v>
      </c>
      <c r="AY193" s="244" t="s">
        <v>127</v>
      </c>
    </row>
    <row r="194" s="2" customFormat="1" ht="21.75" customHeight="1">
      <c r="A194" s="38"/>
      <c r="B194" s="39"/>
      <c r="C194" s="219" t="s">
        <v>268</v>
      </c>
      <c r="D194" s="219" t="s">
        <v>130</v>
      </c>
      <c r="E194" s="220" t="s">
        <v>269</v>
      </c>
      <c r="F194" s="221" t="s">
        <v>270</v>
      </c>
      <c r="G194" s="222" t="s">
        <v>145</v>
      </c>
      <c r="H194" s="223">
        <v>0.26500000000000001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38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134</v>
      </c>
      <c r="AT194" s="231" t="s">
        <v>130</v>
      </c>
      <c r="AU194" s="231" t="s">
        <v>83</v>
      </c>
      <c r="AY194" s="17" t="s">
        <v>127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81</v>
      </c>
      <c r="BK194" s="232">
        <f>ROUND(I194*H194,2)</f>
        <v>0</v>
      </c>
      <c r="BL194" s="17" t="s">
        <v>134</v>
      </c>
      <c r="BM194" s="231" t="s">
        <v>271</v>
      </c>
    </row>
    <row r="195" s="12" customFormat="1" ht="22.8" customHeight="1">
      <c r="A195" s="12"/>
      <c r="B195" s="203"/>
      <c r="C195" s="204"/>
      <c r="D195" s="205" t="s">
        <v>72</v>
      </c>
      <c r="E195" s="217" t="s">
        <v>272</v>
      </c>
      <c r="F195" s="217" t="s">
        <v>273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SUM(P196:P222)</f>
        <v>0</v>
      </c>
      <c r="Q195" s="211"/>
      <c r="R195" s="212">
        <f>SUM(R196:R222)</f>
        <v>0.54857999999999996</v>
      </c>
      <c r="S195" s="211"/>
      <c r="T195" s="213">
        <f>SUM(T196:T222)</f>
        <v>0.8985200000000001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83</v>
      </c>
      <c r="AT195" s="215" t="s">
        <v>72</v>
      </c>
      <c r="AU195" s="215" t="s">
        <v>81</v>
      </c>
      <c r="AY195" s="214" t="s">
        <v>127</v>
      </c>
      <c r="BK195" s="216">
        <f>SUM(BK196:BK222)</f>
        <v>0</v>
      </c>
    </row>
    <row r="196" s="2" customFormat="1" ht="21.75" customHeight="1">
      <c r="A196" s="38"/>
      <c r="B196" s="39"/>
      <c r="C196" s="219" t="s">
        <v>274</v>
      </c>
      <c r="D196" s="219" t="s">
        <v>130</v>
      </c>
      <c r="E196" s="220" t="s">
        <v>275</v>
      </c>
      <c r="F196" s="221" t="s">
        <v>276</v>
      </c>
      <c r="G196" s="222" t="s">
        <v>139</v>
      </c>
      <c r="H196" s="223">
        <v>5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38</v>
      </c>
      <c r="O196" s="91"/>
      <c r="P196" s="229">
        <f>O196*H196</f>
        <v>0</v>
      </c>
      <c r="Q196" s="229">
        <v>2.0000000000000002E-05</v>
      </c>
      <c r="R196" s="229">
        <f>Q196*H196</f>
        <v>0.00010000000000000001</v>
      </c>
      <c r="S196" s="229">
        <v>0.001</v>
      </c>
      <c r="T196" s="230">
        <f>S196*H196</f>
        <v>0.0050000000000000001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134</v>
      </c>
      <c r="AT196" s="231" t="s">
        <v>130</v>
      </c>
      <c r="AU196" s="231" t="s">
        <v>83</v>
      </c>
      <c r="AY196" s="17" t="s">
        <v>127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81</v>
      </c>
      <c r="BK196" s="232">
        <f>ROUND(I196*H196,2)</f>
        <v>0</v>
      </c>
      <c r="BL196" s="17" t="s">
        <v>134</v>
      </c>
      <c r="BM196" s="231" t="s">
        <v>277</v>
      </c>
    </row>
    <row r="197" s="13" customFormat="1">
      <c r="A197" s="13"/>
      <c r="B197" s="233"/>
      <c r="C197" s="234"/>
      <c r="D197" s="235" t="s">
        <v>136</v>
      </c>
      <c r="E197" s="236" t="s">
        <v>1</v>
      </c>
      <c r="F197" s="237" t="s">
        <v>153</v>
      </c>
      <c r="G197" s="234"/>
      <c r="H197" s="238">
        <v>5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136</v>
      </c>
      <c r="AU197" s="244" t="s">
        <v>83</v>
      </c>
      <c r="AV197" s="13" t="s">
        <v>83</v>
      </c>
      <c r="AW197" s="13" t="s">
        <v>30</v>
      </c>
      <c r="AX197" s="13" t="s">
        <v>81</v>
      </c>
      <c r="AY197" s="244" t="s">
        <v>127</v>
      </c>
    </row>
    <row r="198" s="2" customFormat="1" ht="21.75" customHeight="1">
      <c r="A198" s="38"/>
      <c r="B198" s="39"/>
      <c r="C198" s="219" t="s">
        <v>278</v>
      </c>
      <c r="D198" s="219" t="s">
        <v>130</v>
      </c>
      <c r="E198" s="220" t="s">
        <v>279</v>
      </c>
      <c r="F198" s="221" t="s">
        <v>280</v>
      </c>
      <c r="G198" s="222" t="s">
        <v>139</v>
      </c>
      <c r="H198" s="223">
        <v>60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38</v>
      </c>
      <c r="O198" s="91"/>
      <c r="P198" s="229">
        <f>O198*H198</f>
        <v>0</v>
      </c>
      <c r="Q198" s="229">
        <v>2.0000000000000002E-05</v>
      </c>
      <c r="R198" s="229">
        <f>Q198*H198</f>
        <v>0.0012000000000000001</v>
      </c>
      <c r="S198" s="229">
        <v>0.0032000000000000002</v>
      </c>
      <c r="T198" s="230">
        <f>S198*H198</f>
        <v>0.192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134</v>
      </c>
      <c r="AT198" s="231" t="s">
        <v>130</v>
      </c>
      <c r="AU198" s="231" t="s">
        <v>83</v>
      </c>
      <c r="AY198" s="17" t="s">
        <v>127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81</v>
      </c>
      <c r="BK198" s="232">
        <f>ROUND(I198*H198,2)</f>
        <v>0</v>
      </c>
      <c r="BL198" s="17" t="s">
        <v>134</v>
      </c>
      <c r="BM198" s="231" t="s">
        <v>281</v>
      </c>
    </row>
    <row r="199" s="13" customFormat="1">
      <c r="A199" s="13"/>
      <c r="B199" s="233"/>
      <c r="C199" s="234"/>
      <c r="D199" s="235" t="s">
        <v>136</v>
      </c>
      <c r="E199" s="236" t="s">
        <v>1</v>
      </c>
      <c r="F199" s="237" t="s">
        <v>282</v>
      </c>
      <c r="G199" s="234"/>
      <c r="H199" s="238">
        <v>60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136</v>
      </c>
      <c r="AU199" s="244" t="s">
        <v>83</v>
      </c>
      <c r="AV199" s="13" t="s">
        <v>83</v>
      </c>
      <c r="AW199" s="13" t="s">
        <v>30</v>
      </c>
      <c r="AX199" s="13" t="s">
        <v>81</v>
      </c>
      <c r="AY199" s="244" t="s">
        <v>127</v>
      </c>
    </row>
    <row r="200" s="2" customFormat="1" ht="21.75" customHeight="1">
      <c r="A200" s="38"/>
      <c r="B200" s="39"/>
      <c r="C200" s="219" t="s">
        <v>283</v>
      </c>
      <c r="D200" s="219" t="s">
        <v>130</v>
      </c>
      <c r="E200" s="220" t="s">
        <v>284</v>
      </c>
      <c r="F200" s="221" t="s">
        <v>285</v>
      </c>
      <c r="G200" s="222" t="s">
        <v>139</v>
      </c>
      <c r="H200" s="223">
        <v>48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38</v>
      </c>
      <c r="O200" s="91"/>
      <c r="P200" s="229">
        <f>O200*H200</f>
        <v>0</v>
      </c>
      <c r="Q200" s="229">
        <v>5.0000000000000002E-05</v>
      </c>
      <c r="R200" s="229">
        <f>Q200*H200</f>
        <v>0.0024000000000000002</v>
      </c>
      <c r="S200" s="229">
        <v>0.0053200000000000001</v>
      </c>
      <c r="T200" s="230">
        <f>S200*H200</f>
        <v>0.25536000000000003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134</v>
      </c>
      <c r="AT200" s="231" t="s">
        <v>130</v>
      </c>
      <c r="AU200" s="231" t="s">
        <v>83</v>
      </c>
      <c r="AY200" s="17" t="s">
        <v>127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81</v>
      </c>
      <c r="BK200" s="232">
        <f>ROUND(I200*H200,2)</f>
        <v>0</v>
      </c>
      <c r="BL200" s="17" t="s">
        <v>134</v>
      </c>
      <c r="BM200" s="231" t="s">
        <v>286</v>
      </c>
    </row>
    <row r="201" s="13" customFormat="1">
      <c r="A201" s="13"/>
      <c r="B201" s="233"/>
      <c r="C201" s="234"/>
      <c r="D201" s="235" t="s">
        <v>136</v>
      </c>
      <c r="E201" s="236" t="s">
        <v>1</v>
      </c>
      <c r="F201" s="237" t="s">
        <v>287</v>
      </c>
      <c r="G201" s="234"/>
      <c r="H201" s="238">
        <v>48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136</v>
      </c>
      <c r="AU201" s="244" t="s">
        <v>83</v>
      </c>
      <c r="AV201" s="13" t="s">
        <v>83</v>
      </c>
      <c r="AW201" s="13" t="s">
        <v>30</v>
      </c>
      <c r="AX201" s="13" t="s">
        <v>81</v>
      </c>
      <c r="AY201" s="244" t="s">
        <v>127</v>
      </c>
    </row>
    <row r="202" s="2" customFormat="1" ht="24.15" customHeight="1">
      <c r="A202" s="38"/>
      <c r="B202" s="39"/>
      <c r="C202" s="219" t="s">
        <v>288</v>
      </c>
      <c r="D202" s="219" t="s">
        <v>130</v>
      </c>
      <c r="E202" s="220" t="s">
        <v>289</v>
      </c>
      <c r="F202" s="221" t="s">
        <v>290</v>
      </c>
      <c r="G202" s="222" t="s">
        <v>139</v>
      </c>
      <c r="H202" s="223">
        <v>52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38</v>
      </c>
      <c r="O202" s="91"/>
      <c r="P202" s="229">
        <f>O202*H202</f>
        <v>0</v>
      </c>
      <c r="Q202" s="229">
        <v>9.0000000000000006E-05</v>
      </c>
      <c r="R202" s="229">
        <f>Q202*H202</f>
        <v>0.0046800000000000001</v>
      </c>
      <c r="S202" s="229">
        <v>0.0085800000000000008</v>
      </c>
      <c r="T202" s="230">
        <f>S202*H202</f>
        <v>0.44616000000000006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134</v>
      </c>
      <c r="AT202" s="231" t="s">
        <v>130</v>
      </c>
      <c r="AU202" s="231" t="s">
        <v>83</v>
      </c>
      <c r="AY202" s="17" t="s">
        <v>127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81</v>
      </c>
      <c r="BK202" s="232">
        <f>ROUND(I202*H202,2)</f>
        <v>0</v>
      </c>
      <c r="BL202" s="17" t="s">
        <v>134</v>
      </c>
      <c r="BM202" s="231" t="s">
        <v>291</v>
      </c>
    </row>
    <row r="203" s="13" customFormat="1">
      <c r="A203" s="13"/>
      <c r="B203" s="233"/>
      <c r="C203" s="234"/>
      <c r="D203" s="235" t="s">
        <v>136</v>
      </c>
      <c r="E203" s="236" t="s">
        <v>1</v>
      </c>
      <c r="F203" s="237" t="s">
        <v>292</v>
      </c>
      <c r="G203" s="234"/>
      <c r="H203" s="238">
        <v>52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136</v>
      </c>
      <c r="AU203" s="244" t="s">
        <v>83</v>
      </c>
      <c r="AV203" s="13" t="s">
        <v>83</v>
      </c>
      <c r="AW203" s="13" t="s">
        <v>30</v>
      </c>
      <c r="AX203" s="13" t="s">
        <v>81</v>
      </c>
      <c r="AY203" s="244" t="s">
        <v>127</v>
      </c>
    </row>
    <row r="204" s="2" customFormat="1" ht="24.15" customHeight="1">
      <c r="A204" s="38"/>
      <c r="B204" s="39"/>
      <c r="C204" s="219" t="s">
        <v>293</v>
      </c>
      <c r="D204" s="219" t="s">
        <v>130</v>
      </c>
      <c r="E204" s="220" t="s">
        <v>294</v>
      </c>
      <c r="F204" s="221" t="s">
        <v>295</v>
      </c>
      <c r="G204" s="222" t="s">
        <v>145</v>
      </c>
      <c r="H204" s="223">
        <v>0.90000000000000002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38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134</v>
      </c>
      <c r="AT204" s="231" t="s">
        <v>130</v>
      </c>
      <c r="AU204" s="231" t="s">
        <v>83</v>
      </c>
      <c r="AY204" s="17" t="s">
        <v>127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81</v>
      </c>
      <c r="BK204" s="232">
        <f>ROUND(I204*H204,2)</f>
        <v>0</v>
      </c>
      <c r="BL204" s="17" t="s">
        <v>134</v>
      </c>
      <c r="BM204" s="231" t="s">
        <v>296</v>
      </c>
    </row>
    <row r="205" s="13" customFormat="1">
      <c r="A205" s="13"/>
      <c r="B205" s="233"/>
      <c r="C205" s="234"/>
      <c r="D205" s="235" t="s">
        <v>136</v>
      </c>
      <c r="E205" s="236" t="s">
        <v>1</v>
      </c>
      <c r="F205" s="237" t="s">
        <v>297</v>
      </c>
      <c r="G205" s="234"/>
      <c r="H205" s="238">
        <v>0.90000000000000002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136</v>
      </c>
      <c r="AU205" s="244" t="s">
        <v>83</v>
      </c>
      <c r="AV205" s="13" t="s">
        <v>83</v>
      </c>
      <c r="AW205" s="13" t="s">
        <v>30</v>
      </c>
      <c r="AX205" s="13" t="s">
        <v>81</v>
      </c>
      <c r="AY205" s="244" t="s">
        <v>127</v>
      </c>
    </row>
    <row r="206" s="2" customFormat="1" ht="24.15" customHeight="1">
      <c r="A206" s="38"/>
      <c r="B206" s="39"/>
      <c r="C206" s="219" t="s">
        <v>298</v>
      </c>
      <c r="D206" s="219" t="s">
        <v>130</v>
      </c>
      <c r="E206" s="220" t="s">
        <v>299</v>
      </c>
      <c r="F206" s="221" t="s">
        <v>300</v>
      </c>
      <c r="G206" s="222" t="s">
        <v>139</v>
      </c>
      <c r="H206" s="223">
        <v>18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38</v>
      </c>
      <c r="O206" s="91"/>
      <c r="P206" s="229">
        <f>O206*H206</f>
        <v>0</v>
      </c>
      <c r="Q206" s="229">
        <v>0.0016199999999999999</v>
      </c>
      <c r="R206" s="229">
        <f>Q206*H206</f>
        <v>0.029159999999999998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134</v>
      </c>
      <c r="AT206" s="231" t="s">
        <v>130</v>
      </c>
      <c r="AU206" s="231" t="s">
        <v>83</v>
      </c>
      <c r="AY206" s="17" t="s">
        <v>127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81</v>
      </c>
      <c r="BK206" s="232">
        <f>ROUND(I206*H206,2)</f>
        <v>0</v>
      </c>
      <c r="BL206" s="17" t="s">
        <v>134</v>
      </c>
      <c r="BM206" s="231" t="s">
        <v>301</v>
      </c>
    </row>
    <row r="207" s="13" customFormat="1">
      <c r="A207" s="13"/>
      <c r="B207" s="233"/>
      <c r="C207" s="234"/>
      <c r="D207" s="235" t="s">
        <v>136</v>
      </c>
      <c r="E207" s="236" t="s">
        <v>1</v>
      </c>
      <c r="F207" s="237" t="s">
        <v>208</v>
      </c>
      <c r="G207" s="234"/>
      <c r="H207" s="238">
        <v>18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136</v>
      </c>
      <c r="AU207" s="244" t="s">
        <v>83</v>
      </c>
      <c r="AV207" s="13" t="s">
        <v>83</v>
      </c>
      <c r="AW207" s="13" t="s">
        <v>30</v>
      </c>
      <c r="AX207" s="13" t="s">
        <v>81</v>
      </c>
      <c r="AY207" s="244" t="s">
        <v>127</v>
      </c>
    </row>
    <row r="208" s="2" customFormat="1" ht="24.15" customHeight="1">
      <c r="A208" s="38"/>
      <c r="B208" s="39"/>
      <c r="C208" s="219" t="s">
        <v>302</v>
      </c>
      <c r="D208" s="219" t="s">
        <v>130</v>
      </c>
      <c r="E208" s="220" t="s">
        <v>303</v>
      </c>
      <c r="F208" s="221" t="s">
        <v>304</v>
      </c>
      <c r="G208" s="222" t="s">
        <v>139</v>
      </c>
      <c r="H208" s="223">
        <v>32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38</v>
      </c>
      <c r="O208" s="91"/>
      <c r="P208" s="229">
        <f>O208*H208</f>
        <v>0</v>
      </c>
      <c r="Q208" s="229">
        <v>0.0030100000000000001</v>
      </c>
      <c r="R208" s="229">
        <f>Q208*H208</f>
        <v>0.096320000000000003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134</v>
      </c>
      <c r="AT208" s="231" t="s">
        <v>130</v>
      </c>
      <c r="AU208" s="231" t="s">
        <v>83</v>
      </c>
      <c r="AY208" s="17" t="s">
        <v>127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81</v>
      </c>
      <c r="BK208" s="232">
        <f>ROUND(I208*H208,2)</f>
        <v>0</v>
      </c>
      <c r="BL208" s="17" t="s">
        <v>134</v>
      </c>
      <c r="BM208" s="231" t="s">
        <v>305</v>
      </c>
    </row>
    <row r="209" s="13" customFormat="1">
      <c r="A209" s="13"/>
      <c r="B209" s="233"/>
      <c r="C209" s="234"/>
      <c r="D209" s="235" t="s">
        <v>136</v>
      </c>
      <c r="E209" s="236" t="s">
        <v>1</v>
      </c>
      <c r="F209" s="237" t="s">
        <v>157</v>
      </c>
      <c r="G209" s="234"/>
      <c r="H209" s="238">
        <v>32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136</v>
      </c>
      <c r="AU209" s="244" t="s">
        <v>83</v>
      </c>
      <c r="AV209" s="13" t="s">
        <v>83</v>
      </c>
      <c r="AW209" s="13" t="s">
        <v>30</v>
      </c>
      <c r="AX209" s="13" t="s">
        <v>81</v>
      </c>
      <c r="AY209" s="244" t="s">
        <v>127</v>
      </c>
    </row>
    <row r="210" s="2" customFormat="1" ht="24.15" customHeight="1">
      <c r="A210" s="38"/>
      <c r="B210" s="39"/>
      <c r="C210" s="219" t="s">
        <v>306</v>
      </c>
      <c r="D210" s="219" t="s">
        <v>130</v>
      </c>
      <c r="E210" s="220" t="s">
        <v>307</v>
      </c>
      <c r="F210" s="221" t="s">
        <v>308</v>
      </c>
      <c r="G210" s="222" t="s">
        <v>139</v>
      </c>
      <c r="H210" s="223">
        <v>49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38</v>
      </c>
      <c r="O210" s="91"/>
      <c r="P210" s="229">
        <f>O210*H210</f>
        <v>0</v>
      </c>
      <c r="Q210" s="229">
        <v>0.0038300000000000001</v>
      </c>
      <c r="R210" s="229">
        <f>Q210*H210</f>
        <v>0.18767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134</v>
      </c>
      <c r="AT210" s="231" t="s">
        <v>130</v>
      </c>
      <c r="AU210" s="231" t="s">
        <v>83</v>
      </c>
      <c r="AY210" s="17" t="s">
        <v>127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81</v>
      </c>
      <c r="BK210" s="232">
        <f>ROUND(I210*H210,2)</f>
        <v>0</v>
      </c>
      <c r="BL210" s="17" t="s">
        <v>134</v>
      </c>
      <c r="BM210" s="231" t="s">
        <v>309</v>
      </c>
    </row>
    <row r="211" s="13" customFormat="1">
      <c r="A211" s="13"/>
      <c r="B211" s="233"/>
      <c r="C211" s="234"/>
      <c r="D211" s="235" t="s">
        <v>136</v>
      </c>
      <c r="E211" s="236" t="s">
        <v>1</v>
      </c>
      <c r="F211" s="237" t="s">
        <v>310</v>
      </c>
      <c r="G211" s="234"/>
      <c r="H211" s="238">
        <v>49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136</v>
      </c>
      <c r="AU211" s="244" t="s">
        <v>83</v>
      </c>
      <c r="AV211" s="13" t="s">
        <v>83</v>
      </c>
      <c r="AW211" s="13" t="s">
        <v>30</v>
      </c>
      <c r="AX211" s="13" t="s">
        <v>81</v>
      </c>
      <c r="AY211" s="244" t="s">
        <v>127</v>
      </c>
    </row>
    <row r="212" s="2" customFormat="1" ht="24.15" customHeight="1">
      <c r="A212" s="38"/>
      <c r="B212" s="39"/>
      <c r="C212" s="219" t="s">
        <v>311</v>
      </c>
      <c r="D212" s="219" t="s">
        <v>130</v>
      </c>
      <c r="E212" s="220" t="s">
        <v>312</v>
      </c>
      <c r="F212" s="221" t="s">
        <v>313</v>
      </c>
      <c r="G212" s="222" t="s">
        <v>139</v>
      </c>
      <c r="H212" s="223">
        <v>19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38</v>
      </c>
      <c r="O212" s="91"/>
      <c r="P212" s="229">
        <f>O212*H212</f>
        <v>0</v>
      </c>
      <c r="Q212" s="229">
        <v>0.0044999999999999997</v>
      </c>
      <c r="R212" s="229">
        <f>Q212*H212</f>
        <v>0.085499999999999993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134</v>
      </c>
      <c r="AT212" s="231" t="s">
        <v>130</v>
      </c>
      <c r="AU212" s="231" t="s">
        <v>83</v>
      </c>
      <c r="AY212" s="17" t="s">
        <v>127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81</v>
      </c>
      <c r="BK212" s="232">
        <f>ROUND(I212*H212,2)</f>
        <v>0</v>
      </c>
      <c r="BL212" s="17" t="s">
        <v>134</v>
      </c>
      <c r="BM212" s="231" t="s">
        <v>314</v>
      </c>
    </row>
    <row r="213" s="13" customFormat="1">
      <c r="A213" s="13"/>
      <c r="B213" s="233"/>
      <c r="C213" s="234"/>
      <c r="D213" s="235" t="s">
        <v>136</v>
      </c>
      <c r="E213" s="236" t="s">
        <v>1</v>
      </c>
      <c r="F213" s="237" t="s">
        <v>213</v>
      </c>
      <c r="G213" s="234"/>
      <c r="H213" s="238">
        <v>19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136</v>
      </c>
      <c r="AU213" s="244" t="s">
        <v>83</v>
      </c>
      <c r="AV213" s="13" t="s">
        <v>83</v>
      </c>
      <c r="AW213" s="13" t="s">
        <v>30</v>
      </c>
      <c r="AX213" s="13" t="s">
        <v>81</v>
      </c>
      <c r="AY213" s="244" t="s">
        <v>127</v>
      </c>
    </row>
    <row r="214" s="2" customFormat="1" ht="24.15" customHeight="1">
      <c r="A214" s="38"/>
      <c r="B214" s="39"/>
      <c r="C214" s="219" t="s">
        <v>315</v>
      </c>
      <c r="D214" s="219" t="s">
        <v>130</v>
      </c>
      <c r="E214" s="220" t="s">
        <v>316</v>
      </c>
      <c r="F214" s="221" t="s">
        <v>317</v>
      </c>
      <c r="G214" s="222" t="s">
        <v>139</v>
      </c>
      <c r="H214" s="223">
        <v>21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38</v>
      </c>
      <c r="O214" s="91"/>
      <c r="P214" s="229">
        <f>O214*H214</f>
        <v>0</v>
      </c>
      <c r="Q214" s="229">
        <v>0.00643</v>
      </c>
      <c r="R214" s="229">
        <f>Q214*H214</f>
        <v>0.13503000000000001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134</v>
      </c>
      <c r="AT214" s="231" t="s">
        <v>130</v>
      </c>
      <c r="AU214" s="231" t="s">
        <v>83</v>
      </c>
      <c r="AY214" s="17" t="s">
        <v>127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81</v>
      </c>
      <c r="BK214" s="232">
        <f>ROUND(I214*H214,2)</f>
        <v>0</v>
      </c>
      <c r="BL214" s="17" t="s">
        <v>134</v>
      </c>
      <c r="BM214" s="231" t="s">
        <v>318</v>
      </c>
    </row>
    <row r="215" s="13" customFormat="1">
      <c r="A215" s="13"/>
      <c r="B215" s="233"/>
      <c r="C215" s="234"/>
      <c r="D215" s="235" t="s">
        <v>136</v>
      </c>
      <c r="E215" s="236" t="s">
        <v>1</v>
      </c>
      <c r="F215" s="237" t="s">
        <v>7</v>
      </c>
      <c r="G215" s="234"/>
      <c r="H215" s="238">
        <v>21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136</v>
      </c>
      <c r="AU215" s="244" t="s">
        <v>83</v>
      </c>
      <c r="AV215" s="13" t="s">
        <v>83</v>
      </c>
      <c r="AW215" s="13" t="s">
        <v>30</v>
      </c>
      <c r="AX215" s="13" t="s">
        <v>81</v>
      </c>
      <c r="AY215" s="244" t="s">
        <v>127</v>
      </c>
    </row>
    <row r="216" s="2" customFormat="1" ht="21.75" customHeight="1">
      <c r="A216" s="38"/>
      <c r="B216" s="39"/>
      <c r="C216" s="219" t="s">
        <v>319</v>
      </c>
      <c r="D216" s="219" t="s">
        <v>130</v>
      </c>
      <c r="E216" s="220" t="s">
        <v>320</v>
      </c>
      <c r="F216" s="221" t="s">
        <v>321</v>
      </c>
      <c r="G216" s="222" t="s">
        <v>133</v>
      </c>
      <c r="H216" s="223">
        <v>4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38</v>
      </c>
      <c r="O216" s="91"/>
      <c r="P216" s="229">
        <f>O216*H216</f>
        <v>0</v>
      </c>
      <c r="Q216" s="229">
        <v>0.0016299999999999999</v>
      </c>
      <c r="R216" s="229">
        <f>Q216*H216</f>
        <v>0.0065199999999999998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134</v>
      </c>
      <c r="AT216" s="231" t="s">
        <v>130</v>
      </c>
      <c r="AU216" s="231" t="s">
        <v>83</v>
      </c>
      <c r="AY216" s="17" t="s">
        <v>127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81</v>
      </c>
      <c r="BK216" s="232">
        <f>ROUND(I216*H216,2)</f>
        <v>0</v>
      </c>
      <c r="BL216" s="17" t="s">
        <v>134</v>
      </c>
      <c r="BM216" s="231" t="s">
        <v>322</v>
      </c>
    </row>
    <row r="217" s="13" customFormat="1">
      <c r="A217" s="13"/>
      <c r="B217" s="233"/>
      <c r="C217" s="234"/>
      <c r="D217" s="235" t="s">
        <v>136</v>
      </c>
      <c r="E217" s="236" t="s">
        <v>1</v>
      </c>
      <c r="F217" s="237" t="s">
        <v>148</v>
      </c>
      <c r="G217" s="234"/>
      <c r="H217" s="238">
        <v>4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136</v>
      </c>
      <c r="AU217" s="244" t="s">
        <v>83</v>
      </c>
      <c r="AV217" s="13" t="s">
        <v>83</v>
      </c>
      <c r="AW217" s="13" t="s">
        <v>30</v>
      </c>
      <c r="AX217" s="13" t="s">
        <v>81</v>
      </c>
      <c r="AY217" s="244" t="s">
        <v>127</v>
      </c>
    </row>
    <row r="218" s="2" customFormat="1" ht="21.75" customHeight="1">
      <c r="A218" s="38"/>
      <c r="B218" s="39"/>
      <c r="C218" s="219" t="s">
        <v>323</v>
      </c>
      <c r="D218" s="219" t="s">
        <v>130</v>
      </c>
      <c r="E218" s="220" t="s">
        <v>324</v>
      </c>
      <c r="F218" s="221" t="s">
        <v>325</v>
      </c>
      <c r="G218" s="222" t="s">
        <v>139</v>
      </c>
      <c r="H218" s="223">
        <v>118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38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134</v>
      </c>
      <c r="AT218" s="231" t="s">
        <v>130</v>
      </c>
      <c r="AU218" s="231" t="s">
        <v>83</v>
      </c>
      <c r="AY218" s="17" t="s">
        <v>127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81</v>
      </c>
      <c r="BK218" s="232">
        <f>ROUND(I218*H218,2)</f>
        <v>0</v>
      </c>
      <c r="BL218" s="17" t="s">
        <v>134</v>
      </c>
      <c r="BM218" s="231" t="s">
        <v>326</v>
      </c>
    </row>
    <row r="219" s="13" customFormat="1">
      <c r="A219" s="13"/>
      <c r="B219" s="233"/>
      <c r="C219" s="234"/>
      <c r="D219" s="235" t="s">
        <v>136</v>
      </c>
      <c r="E219" s="236" t="s">
        <v>1</v>
      </c>
      <c r="F219" s="237" t="s">
        <v>327</v>
      </c>
      <c r="G219" s="234"/>
      <c r="H219" s="238">
        <v>118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136</v>
      </c>
      <c r="AU219" s="244" t="s">
        <v>83</v>
      </c>
      <c r="AV219" s="13" t="s">
        <v>83</v>
      </c>
      <c r="AW219" s="13" t="s">
        <v>30</v>
      </c>
      <c r="AX219" s="13" t="s">
        <v>81</v>
      </c>
      <c r="AY219" s="244" t="s">
        <v>127</v>
      </c>
    </row>
    <row r="220" s="2" customFormat="1" ht="21.75" customHeight="1">
      <c r="A220" s="38"/>
      <c r="B220" s="39"/>
      <c r="C220" s="219" t="s">
        <v>328</v>
      </c>
      <c r="D220" s="219" t="s">
        <v>130</v>
      </c>
      <c r="E220" s="220" t="s">
        <v>329</v>
      </c>
      <c r="F220" s="221" t="s">
        <v>330</v>
      </c>
      <c r="G220" s="222" t="s">
        <v>139</v>
      </c>
      <c r="H220" s="223">
        <v>21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38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134</v>
      </c>
      <c r="AT220" s="231" t="s">
        <v>130</v>
      </c>
      <c r="AU220" s="231" t="s">
        <v>83</v>
      </c>
      <c r="AY220" s="17" t="s">
        <v>127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81</v>
      </c>
      <c r="BK220" s="232">
        <f>ROUND(I220*H220,2)</f>
        <v>0</v>
      </c>
      <c r="BL220" s="17" t="s">
        <v>134</v>
      </c>
      <c r="BM220" s="231" t="s">
        <v>331</v>
      </c>
    </row>
    <row r="221" s="13" customFormat="1">
      <c r="A221" s="13"/>
      <c r="B221" s="233"/>
      <c r="C221" s="234"/>
      <c r="D221" s="235" t="s">
        <v>136</v>
      </c>
      <c r="E221" s="236" t="s">
        <v>1</v>
      </c>
      <c r="F221" s="237" t="s">
        <v>7</v>
      </c>
      <c r="G221" s="234"/>
      <c r="H221" s="238">
        <v>21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136</v>
      </c>
      <c r="AU221" s="244" t="s">
        <v>83</v>
      </c>
      <c r="AV221" s="13" t="s">
        <v>83</v>
      </c>
      <c r="AW221" s="13" t="s">
        <v>30</v>
      </c>
      <c r="AX221" s="13" t="s">
        <v>81</v>
      </c>
      <c r="AY221" s="244" t="s">
        <v>127</v>
      </c>
    </row>
    <row r="222" s="2" customFormat="1" ht="24.15" customHeight="1">
      <c r="A222" s="38"/>
      <c r="B222" s="39"/>
      <c r="C222" s="219" t="s">
        <v>332</v>
      </c>
      <c r="D222" s="219" t="s">
        <v>130</v>
      </c>
      <c r="E222" s="220" t="s">
        <v>333</v>
      </c>
      <c r="F222" s="221" t="s">
        <v>334</v>
      </c>
      <c r="G222" s="222" t="s">
        <v>145</v>
      </c>
      <c r="H222" s="223">
        <v>0.54900000000000004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38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134</v>
      </c>
      <c r="AT222" s="231" t="s">
        <v>130</v>
      </c>
      <c r="AU222" s="231" t="s">
        <v>83</v>
      </c>
      <c r="AY222" s="17" t="s">
        <v>127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81</v>
      </c>
      <c r="BK222" s="232">
        <f>ROUND(I222*H222,2)</f>
        <v>0</v>
      </c>
      <c r="BL222" s="17" t="s">
        <v>134</v>
      </c>
      <c r="BM222" s="231" t="s">
        <v>335</v>
      </c>
    </row>
    <row r="223" s="12" customFormat="1" ht="22.8" customHeight="1">
      <c r="A223" s="12"/>
      <c r="B223" s="203"/>
      <c r="C223" s="204"/>
      <c r="D223" s="205" t="s">
        <v>72</v>
      </c>
      <c r="E223" s="217" t="s">
        <v>336</v>
      </c>
      <c r="F223" s="217" t="s">
        <v>337</v>
      </c>
      <c r="G223" s="204"/>
      <c r="H223" s="204"/>
      <c r="I223" s="207"/>
      <c r="J223" s="218">
        <f>BK223</f>
        <v>0</v>
      </c>
      <c r="K223" s="204"/>
      <c r="L223" s="209"/>
      <c r="M223" s="210"/>
      <c r="N223" s="211"/>
      <c r="O223" s="211"/>
      <c r="P223" s="212">
        <f>SUM(P224:P306)</f>
        <v>0</v>
      </c>
      <c r="Q223" s="211"/>
      <c r="R223" s="212">
        <f>SUM(R224:R306)</f>
        <v>1.6682699999999999</v>
      </c>
      <c r="S223" s="211"/>
      <c r="T223" s="213">
        <f>SUM(T224:T306)</f>
        <v>0.41300000000000003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4" t="s">
        <v>83</v>
      </c>
      <c r="AT223" s="215" t="s">
        <v>72</v>
      </c>
      <c r="AU223" s="215" t="s">
        <v>81</v>
      </c>
      <c r="AY223" s="214" t="s">
        <v>127</v>
      </c>
      <c r="BK223" s="216">
        <f>SUM(BK224:BK306)</f>
        <v>0</v>
      </c>
    </row>
    <row r="224" s="2" customFormat="1" ht="24.15" customHeight="1">
      <c r="A224" s="38"/>
      <c r="B224" s="39"/>
      <c r="C224" s="219" t="s">
        <v>287</v>
      </c>
      <c r="D224" s="219" t="s">
        <v>130</v>
      </c>
      <c r="E224" s="220" t="s">
        <v>338</v>
      </c>
      <c r="F224" s="221" t="s">
        <v>339</v>
      </c>
      <c r="G224" s="222" t="s">
        <v>133</v>
      </c>
      <c r="H224" s="223">
        <v>18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38</v>
      </c>
      <c r="O224" s="91"/>
      <c r="P224" s="229">
        <f>O224*H224</f>
        <v>0</v>
      </c>
      <c r="Q224" s="229">
        <v>2.0000000000000002E-05</v>
      </c>
      <c r="R224" s="229">
        <f>Q224*H224</f>
        <v>0.00036000000000000002</v>
      </c>
      <c r="S224" s="229">
        <v>0.014</v>
      </c>
      <c r="T224" s="230">
        <f>S224*H224</f>
        <v>0.252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134</v>
      </c>
      <c r="AT224" s="231" t="s">
        <v>130</v>
      </c>
      <c r="AU224" s="231" t="s">
        <v>83</v>
      </c>
      <c r="AY224" s="17" t="s">
        <v>127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81</v>
      </c>
      <c r="BK224" s="232">
        <f>ROUND(I224*H224,2)</f>
        <v>0</v>
      </c>
      <c r="BL224" s="17" t="s">
        <v>134</v>
      </c>
      <c r="BM224" s="231" t="s">
        <v>340</v>
      </c>
    </row>
    <row r="225" s="13" customFormat="1">
      <c r="A225" s="13"/>
      <c r="B225" s="233"/>
      <c r="C225" s="234"/>
      <c r="D225" s="235" t="s">
        <v>136</v>
      </c>
      <c r="E225" s="236" t="s">
        <v>1</v>
      </c>
      <c r="F225" s="237" t="s">
        <v>208</v>
      </c>
      <c r="G225" s="234"/>
      <c r="H225" s="238">
        <v>18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136</v>
      </c>
      <c r="AU225" s="244" t="s">
        <v>83</v>
      </c>
      <c r="AV225" s="13" t="s">
        <v>83</v>
      </c>
      <c r="AW225" s="13" t="s">
        <v>30</v>
      </c>
      <c r="AX225" s="13" t="s">
        <v>81</v>
      </c>
      <c r="AY225" s="244" t="s">
        <v>127</v>
      </c>
    </row>
    <row r="226" s="2" customFormat="1" ht="24.15" customHeight="1">
      <c r="A226" s="38"/>
      <c r="B226" s="39"/>
      <c r="C226" s="219" t="s">
        <v>310</v>
      </c>
      <c r="D226" s="219" t="s">
        <v>130</v>
      </c>
      <c r="E226" s="220" t="s">
        <v>341</v>
      </c>
      <c r="F226" s="221" t="s">
        <v>342</v>
      </c>
      <c r="G226" s="222" t="s">
        <v>133</v>
      </c>
      <c r="H226" s="223">
        <v>2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38</v>
      </c>
      <c r="O226" s="91"/>
      <c r="P226" s="229">
        <f>O226*H226</f>
        <v>0</v>
      </c>
      <c r="Q226" s="229">
        <v>2.0000000000000002E-05</v>
      </c>
      <c r="R226" s="229">
        <f>Q226*H226</f>
        <v>4.0000000000000003E-05</v>
      </c>
      <c r="S226" s="229">
        <v>0.039</v>
      </c>
      <c r="T226" s="230">
        <f>S226*H226</f>
        <v>0.078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134</v>
      </c>
      <c r="AT226" s="231" t="s">
        <v>130</v>
      </c>
      <c r="AU226" s="231" t="s">
        <v>83</v>
      </c>
      <c r="AY226" s="17" t="s">
        <v>127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81</v>
      </c>
      <c r="BK226" s="232">
        <f>ROUND(I226*H226,2)</f>
        <v>0</v>
      </c>
      <c r="BL226" s="17" t="s">
        <v>134</v>
      </c>
      <c r="BM226" s="231" t="s">
        <v>343</v>
      </c>
    </row>
    <row r="227" s="13" customFormat="1">
      <c r="A227" s="13"/>
      <c r="B227" s="233"/>
      <c r="C227" s="234"/>
      <c r="D227" s="235" t="s">
        <v>136</v>
      </c>
      <c r="E227" s="236" t="s">
        <v>1</v>
      </c>
      <c r="F227" s="237" t="s">
        <v>83</v>
      </c>
      <c r="G227" s="234"/>
      <c r="H227" s="238">
        <v>2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136</v>
      </c>
      <c r="AU227" s="244" t="s">
        <v>83</v>
      </c>
      <c r="AV227" s="13" t="s">
        <v>83</v>
      </c>
      <c r="AW227" s="13" t="s">
        <v>30</v>
      </c>
      <c r="AX227" s="13" t="s">
        <v>81</v>
      </c>
      <c r="AY227" s="244" t="s">
        <v>127</v>
      </c>
    </row>
    <row r="228" s="2" customFormat="1" ht="21.75" customHeight="1">
      <c r="A228" s="38"/>
      <c r="B228" s="39"/>
      <c r="C228" s="219" t="s">
        <v>344</v>
      </c>
      <c r="D228" s="219" t="s">
        <v>130</v>
      </c>
      <c r="E228" s="220" t="s">
        <v>345</v>
      </c>
      <c r="F228" s="221" t="s">
        <v>346</v>
      </c>
      <c r="G228" s="222" t="s">
        <v>133</v>
      </c>
      <c r="H228" s="223">
        <v>14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38</v>
      </c>
      <c r="O228" s="91"/>
      <c r="P228" s="229">
        <f>O228*H228</f>
        <v>0</v>
      </c>
      <c r="Q228" s="229">
        <v>4.0000000000000003E-05</v>
      </c>
      <c r="R228" s="229">
        <f>Q228*H228</f>
        <v>0.00056000000000000006</v>
      </c>
      <c r="S228" s="229">
        <v>0.00044999999999999999</v>
      </c>
      <c r="T228" s="230">
        <f>S228*H228</f>
        <v>0.0063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134</v>
      </c>
      <c r="AT228" s="231" t="s">
        <v>130</v>
      </c>
      <c r="AU228" s="231" t="s">
        <v>83</v>
      </c>
      <c r="AY228" s="17" t="s">
        <v>127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81</v>
      </c>
      <c r="BK228" s="232">
        <f>ROUND(I228*H228,2)</f>
        <v>0</v>
      </c>
      <c r="BL228" s="17" t="s">
        <v>134</v>
      </c>
      <c r="BM228" s="231" t="s">
        <v>347</v>
      </c>
    </row>
    <row r="229" s="13" customFormat="1">
      <c r="A229" s="13"/>
      <c r="B229" s="233"/>
      <c r="C229" s="234"/>
      <c r="D229" s="235" t="s">
        <v>136</v>
      </c>
      <c r="E229" s="236" t="s">
        <v>1</v>
      </c>
      <c r="F229" s="237" t="s">
        <v>193</v>
      </c>
      <c r="G229" s="234"/>
      <c r="H229" s="238">
        <v>14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136</v>
      </c>
      <c r="AU229" s="244" t="s">
        <v>83</v>
      </c>
      <c r="AV229" s="13" t="s">
        <v>83</v>
      </c>
      <c r="AW229" s="13" t="s">
        <v>30</v>
      </c>
      <c r="AX229" s="13" t="s">
        <v>81</v>
      </c>
      <c r="AY229" s="244" t="s">
        <v>127</v>
      </c>
    </row>
    <row r="230" s="2" customFormat="1" ht="21.75" customHeight="1">
      <c r="A230" s="38"/>
      <c r="B230" s="39"/>
      <c r="C230" s="219" t="s">
        <v>348</v>
      </c>
      <c r="D230" s="219" t="s">
        <v>130</v>
      </c>
      <c r="E230" s="220" t="s">
        <v>349</v>
      </c>
      <c r="F230" s="221" t="s">
        <v>350</v>
      </c>
      <c r="G230" s="222" t="s">
        <v>133</v>
      </c>
      <c r="H230" s="223">
        <v>7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38</v>
      </c>
      <c r="O230" s="91"/>
      <c r="P230" s="229">
        <f>O230*H230</f>
        <v>0</v>
      </c>
      <c r="Q230" s="229">
        <v>0.00012999999999999999</v>
      </c>
      <c r="R230" s="229">
        <f>Q230*H230</f>
        <v>0.00090999999999999989</v>
      </c>
      <c r="S230" s="229">
        <v>0.0011000000000000001</v>
      </c>
      <c r="T230" s="230">
        <f>S230*H230</f>
        <v>0.0077000000000000002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134</v>
      </c>
      <c r="AT230" s="231" t="s">
        <v>130</v>
      </c>
      <c r="AU230" s="231" t="s">
        <v>83</v>
      </c>
      <c r="AY230" s="17" t="s">
        <v>127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81</v>
      </c>
      <c r="BK230" s="232">
        <f>ROUND(I230*H230,2)</f>
        <v>0</v>
      </c>
      <c r="BL230" s="17" t="s">
        <v>134</v>
      </c>
      <c r="BM230" s="231" t="s">
        <v>351</v>
      </c>
    </row>
    <row r="231" s="13" customFormat="1">
      <c r="A231" s="13"/>
      <c r="B231" s="233"/>
      <c r="C231" s="234"/>
      <c r="D231" s="235" t="s">
        <v>136</v>
      </c>
      <c r="E231" s="236" t="s">
        <v>1</v>
      </c>
      <c r="F231" s="237" t="s">
        <v>162</v>
      </c>
      <c r="G231" s="234"/>
      <c r="H231" s="238">
        <v>7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136</v>
      </c>
      <c r="AU231" s="244" t="s">
        <v>83</v>
      </c>
      <c r="AV231" s="13" t="s">
        <v>83</v>
      </c>
      <c r="AW231" s="13" t="s">
        <v>30</v>
      </c>
      <c r="AX231" s="13" t="s">
        <v>81</v>
      </c>
      <c r="AY231" s="244" t="s">
        <v>127</v>
      </c>
    </row>
    <row r="232" s="2" customFormat="1" ht="21.75" customHeight="1">
      <c r="A232" s="38"/>
      <c r="B232" s="39"/>
      <c r="C232" s="219" t="s">
        <v>292</v>
      </c>
      <c r="D232" s="219" t="s">
        <v>130</v>
      </c>
      <c r="E232" s="220" t="s">
        <v>352</v>
      </c>
      <c r="F232" s="221" t="s">
        <v>353</v>
      </c>
      <c r="G232" s="222" t="s">
        <v>133</v>
      </c>
      <c r="H232" s="223">
        <v>17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38</v>
      </c>
      <c r="O232" s="91"/>
      <c r="P232" s="229">
        <f>O232*H232</f>
        <v>0</v>
      </c>
      <c r="Q232" s="229">
        <v>0.00021000000000000001</v>
      </c>
      <c r="R232" s="229">
        <f>Q232*H232</f>
        <v>0.0035700000000000003</v>
      </c>
      <c r="S232" s="229">
        <v>0.0035000000000000001</v>
      </c>
      <c r="T232" s="230">
        <f>S232*H232</f>
        <v>0.059500000000000004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134</v>
      </c>
      <c r="AT232" s="231" t="s">
        <v>130</v>
      </c>
      <c r="AU232" s="231" t="s">
        <v>83</v>
      </c>
      <c r="AY232" s="17" t="s">
        <v>127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81</v>
      </c>
      <c r="BK232" s="232">
        <f>ROUND(I232*H232,2)</f>
        <v>0</v>
      </c>
      <c r="BL232" s="17" t="s">
        <v>134</v>
      </c>
      <c r="BM232" s="231" t="s">
        <v>354</v>
      </c>
    </row>
    <row r="233" s="13" customFormat="1">
      <c r="A233" s="13"/>
      <c r="B233" s="233"/>
      <c r="C233" s="234"/>
      <c r="D233" s="235" t="s">
        <v>136</v>
      </c>
      <c r="E233" s="236" t="s">
        <v>1</v>
      </c>
      <c r="F233" s="237" t="s">
        <v>203</v>
      </c>
      <c r="G233" s="234"/>
      <c r="H233" s="238">
        <v>17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136</v>
      </c>
      <c r="AU233" s="244" t="s">
        <v>83</v>
      </c>
      <c r="AV233" s="13" t="s">
        <v>83</v>
      </c>
      <c r="AW233" s="13" t="s">
        <v>30</v>
      </c>
      <c r="AX233" s="13" t="s">
        <v>81</v>
      </c>
      <c r="AY233" s="244" t="s">
        <v>127</v>
      </c>
    </row>
    <row r="234" s="2" customFormat="1" ht="24.15" customHeight="1">
      <c r="A234" s="38"/>
      <c r="B234" s="39"/>
      <c r="C234" s="219" t="s">
        <v>355</v>
      </c>
      <c r="D234" s="219" t="s">
        <v>130</v>
      </c>
      <c r="E234" s="220" t="s">
        <v>356</v>
      </c>
      <c r="F234" s="221" t="s">
        <v>357</v>
      </c>
      <c r="G234" s="222" t="s">
        <v>133</v>
      </c>
      <c r="H234" s="223">
        <v>1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38</v>
      </c>
      <c r="O234" s="91"/>
      <c r="P234" s="229">
        <f>O234*H234</f>
        <v>0</v>
      </c>
      <c r="Q234" s="229">
        <v>1.0000000000000001E-05</v>
      </c>
      <c r="R234" s="229">
        <f>Q234*H234</f>
        <v>1.0000000000000001E-05</v>
      </c>
      <c r="S234" s="229">
        <v>0.0032799999999999999</v>
      </c>
      <c r="T234" s="230">
        <f>S234*H234</f>
        <v>0.0032799999999999999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134</v>
      </c>
      <c r="AT234" s="231" t="s">
        <v>130</v>
      </c>
      <c r="AU234" s="231" t="s">
        <v>83</v>
      </c>
      <c r="AY234" s="17" t="s">
        <v>127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81</v>
      </c>
      <c r="BK234" s="232">
        <f>ROUND(I234*H234,2)</f>
        <v>0</v>
      </c>
      <c r="BL234" s="17" t="s">
        <v>134</v>
      </c>
      <c r="BM234" s="231" t="s">
        <v>358</v>
      </c>
    </row>
    <row r="235" s="13" customFormat="1">
      <c r="A235" s="13"/>
      <c r="B235" s="233"/>
      <c r="C235" s="234"/>
      <c r="D235" s="235" t="s">
        <v>136</v>
      </c>
      <c r="E235" s="236" t="s">
        <v>1</v>
      </c>
      <c r="F235" s="237" t="s">
        <v>81</v>
      </c>
      <c r="G235" s="234"/>
      <c r="H235" s="238">
        <v>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136</v>
      </c>
      <c r="AU235" s="244" t="s">
        <v>83</v>
      </c>
      <c r="AV235" s="13" t="s">
        <v>83</v>
      </c>
      <c r="AW235" s="13" t="s">
        <v>30</v>
      </c>
      <c r="AX235" s="13" t="s">
        <v>81</v>
      </c>
      <c r="AY235" s="244" t="s">
        <v>127</v>
      </c>
    </row>
    <row r="236" s="2" customFormat="1" ht="24.15" customHeight="1">
      <c r="A236" s="38"/>
      <c r="B236" s="39"/>
      <c r="C236" s="219" t="s">
        <v>359</v>
      </c>
      <c r="D236" s="219" t="s">
        <v>130</v>
      </c>
      <c r="E236" s="220" t="s">
        <v>360</v>
      </c>
      <c r="F236" s="221" t="s">
        <v>361</v>
      </c>
      <c r="G236" s="222" t="s">
        <v>133</v>
      </c>
      <c r="H236" s="223">
        <v>6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38</v>
      </c>
      <c r="O236" s="91"/>
      <c r="P236" s="229">
        <f>O236*H236</f>
        <v>0</v>
      </c>
      <c r="Q236" s="229">
        <v>1.0000000000000001E-05</v>
      </c>
      <c r="R236" s="229">
        <f>Q236*H236</f>
        <v>6.0000000000000008E-05</v>
      </c>
      <c r="S236" s="229">
        <v>0.00040000000000000002</v>
      </c>
      <c r="T236" s="230">
        <f>S236*H236</f>
        <v>0.0024000000000000002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134</v>
      </c>
      <c r="AT236" s="231" t="s">
        <v>130</v>
      </c>
      <c r="AU236" s="231" t="s">
        <v>83</v>
      </c>
      <c r="AY236" s="17" t="s">
        <v>127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81</v>
      </c>
      <c r="BK236" s="232">
        <f>ROUND(I236*H236,2)</f>
        <v>0</v>
      </c>
      <c r="BL236" s="17" t="s">
        <v>134</v>
      </c>
      <c r="BM236" s="231" t="s">
        <v>362</v>
      </c>
    </row>
    <row r="237" s="13" customFormat="1">
      <c r="A237" s="13"/>
      <c r="B237" s="233"/>
      <c r="C237" s="234"/>
      <c r="D237" s="235" t="s">
        <v>136</v>
      </c>
      <c r="E237" s="236" t="s">
        <v>1</v>
      </c>
      <c r="F237" s="237" t="s">
        <v>141</v>
      </c>
      <c r="G237" s="234"/>
      <c r="H237" s="238">
        <v>6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136</v>
      </c>
      <c r="AU237" s="244" t="s">
        <v>83</v>
      </c>
      <c r="AV237" s="13" t="s">
        <v>83</v>
      </c>
      <c r="AW237" s="13" t="s">
        <v>30</v>
      </c>
      <c r="AX237" s="13" t="s">
        <v>81</v>
      </c>
      <c r="AY237" s="244" t="s">
        <v>127</v>
      </c>
    </row>
    <row r="238" s="2" customFormat="1" ht="16.5" customHeight="1">
      <c r="A238" s="38"/>
      <c r="B238" s="39"/>
      <c r="C238" s="219" t="s">
        <v>363</v>
      </c>
      <c r="D238" s="219" t="s">
        <v>130</v>
      </c>
      <c r="E238" s="220" t="s">
        <v>364</v>
      </c>
      <c r="F238" s="221" t="s">
        <v>365</v>
      </c>
      <c r="G238" s="222" t="s">
        <v>133</v>
      </c>
      <c r="H238" s="223">
        <v>2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38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0.00191</v>
      </c>
      <c r="T238" s="230">
        <f>S238*H238</f>
        <v>0.00382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134</v>
      </c>
      <c r="AT238" s="231" t="s">
        <v>130</v>
      </c>
      <c r="AU238" s="231" t="s">
        <v>83</v>
      </c>
      <c r="AY238" s="17" t="s">
        <v>127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81</v>
      </c>
      <c r="BK238" s="232">
        <f>ROUND(I238*H238,2)</f>
        <v>0</v>
      </c>
      <c r="BL238" s="17" t="s">
        <v>134</v>
      </c>
      <c r="BM238" s="231" t="s">
        <v>366</v>
      </c>
    </row>
    <row r="239" s="13" customFormat="1">
      <c r="A239" s="13"/>
      <c r="B239" s="233"/>
      <c r="C239" s="234"/>
      <c r="D239" s="235" t="s">
        <v>136</v>
      </c>
      <c r="E239" s="236" t="s">
        <v>1</v>
      </c>
      <c r="F239" s="237" t="s">
        <v>83</v>
      </c>
      <c r="G239" s="234"/>
      <c r="H239" s="238">
        <v>2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136</v>
      </c>
      <c r="AU239" s="244" t="s">
        <v>83</v>
      </c>
      <c r="AV239" s="13" t="s">
        <v>83</v>
      </c>
      <c r="AW239" s="13" t="s">
        <v>30</v>
      </c>
      <c r="AX239" s="13" t="s">
        <v>81</v>
      </c>
      <c r="AY239" s="244" t="s">
        <v>127</v>
      </c>
    </row>
    <row r="240" s="2" customFormat="1" ht="24.15" customHeight="1">
      <c r="A240" s="38"/>
      <c r="B240" s="39"/>
      <c r="C240" s="219" t="s">
        <v>367</v>
      </c>
      <c r="D240" s="219" t="s">
        <v>130</v>
      </c>
      <c r="E240" s="220" t="s">
        <v>368</v>
      </c>
      <c r="F240" s="221" t="s">
        <v>369</v>
      </c>
      <c r="G240" s="222" t="s">
        <v>145</v>
      </c>
      <c r="H240" s="223">
        <v>0.41999999999999998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38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134</v>
      </c>
      <c r="AT240" s="231" t="s">
        <v>130</v>
      </c>
      <c r="AU240" s="231" t="s">
        <v>83</v>
      </c>
      <c r="AY240" s="17" t="s">
        <v>127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81</v>
      </c>
      <c r="BK240" s="232">
        <f>ROUND(I240*H240,2)</f>
        <v>0</v>
      </c>
      <c r="BL240" s="17" t="s">
        <v>134</v>
      </c>
      <c r="BM240" s="231" t="s">
        <v>370</v>
      </c>
    </row>
    <row r="241" s="13" customFormat="1">
      <c r="A241" s="13"/>
      <c r="B241" s="233"/>
      <c r="C241" s="234"/>
      <c r="D241" s="235" t="s">
        <v>136</v>
      </c>
      <c r="E241" s="236" t="s">
        <v>1</v>
      </c>
      <c r="F241" s="237" t="s">
        <v>371</v>
      </c>
      <c r="G241" s="234"/>
      <c r="H241" s="238">
        <v>0.41999999999999998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136</v>
      </c>
      <c r="AU241" s="244" t="s">
        <v>83</v>
      </c>
      <c r="AV241" s="13" t="s">
        <v>83</v>
      </c>
      <c r="AW241" s="13" t="s">
        <v>30</v>
      </c>
      <c r="AX241" s="13" t="s">
        <v>81</v>
      </c>
      <c r="AY241" s="244" t="s">
        <v>127</v>
      </c>
    </row>
    <row r="242" s="2" customFormat="1" ht="16.5" customHeight="1">
      <c r="A242" s="38"/>
      <c r="B242" s="39"/>
      <c r="C242" s="219" t="s">
        <v>372</v>
      </c>
      <c r="D242" s="219" t="s">
        <v>130</v>
      </c>
      <c r="E242" s="220" t="s">
        <v>373</v>
      </c>
      <c r="F242" s="221" t="s">
        <v>374</v>
      </c>
      <c r="G242" s="222" t="s">
        <v>133</v>
      </c>
      <c r="H242" s="223">
        <v>1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38</v>
      </c>
      <c r="O242" s="91"/>
      <c r="P242" s="229">
        <f>O242*H242</f>
        <v>0</v>
      </c>
      <c r="Q242" s="229">
        <v>8.0000000000000007E-05</v>
      </c>
      <c r="R242" s="229">
        <f>Q242*H242</f>
        <v>8.0000000000000007E-05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134</v>
      </c>
      <c r="AT242" s="231" t="s">
        <v>130</v>
      </c>
      <c r="AU242" s="231" t="s">
        <v>83</v>
      </c>
      <c r="AY242" s="17" t="s">
        <v>127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81</v>
      </c>
      <c r="BK242" s="232">
        <f>ROUND(I242*H242,2)</f>
        <v>0</v>
      </c>
      <c r="BL242" s="17" t="s">
        <v>134</v>
      </c>
      <c r="BM242" s="231" t="s">
        <v>375</v>
      </c>
    </row>
    <row r="243" s="13" customFormat="1">
      <c r="A243" s="13"/>
      <c r="B243" s="233"/>
      <c r="C243" s="234"/>
      <c r="D243" s="235" t="s">
        <v>136</v>
      </c>
      <c r="E243" s="236" t="s">
        <v>1</v>
      </c>
      <c r="F243" s="237" t="s">
        <v>81</v>
      </c>
      <c r="G243" s="234"/>
      <c r="H243" s="238">
        <v>1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136</v>
      </c>
      <c r="AU243" s="244" t="s">
        <v>83</v>
      </c>
      <c r="AV243" s="13" t="s">
        <v>83</v>
      </c>
      <c r="AW243" s="13" t="s">
        <v>30</v>
      </c>
      <c r="AX243" s="13" t="s">
        <v>81</v>
      </c>
      <c r="AY243" s="244" t="s">
        <v>127</v>
      </c>
    </row>
    <row r="244" s="2" customFormat="1" ht="24.15" customHeight="1">
      <c r="A244" s="38"/>
      <c r="B244" s="39"/>
      <c r="C244" s="245" t="s">
        <v>376</v>
      </c>
      <c r="D244" s="245" t="s">
        <v>154</v>
      </c>
      <c r="E244" s="246" t="s">
        <v>377</v>
      </c>
      <c r="F244" s="247" t="s">
        <v>378</v>
      </c>
      <c r="G244" s="248" t="s">
        <v>133</v>
      </c>
      <c r="H244" s="249">
        <v>1</v>
      </c>
      <c r="I244" s="250"/>
      <c r="J244" s="251">
        <f>ROUND(I244*H244,2)</f>
        <v>0</v>
      </c>
      <c r="K244" s="252"/>
      <c r="L244" s="253"/>
      <c r="M244" s="254" t="s">
        <v>1</v>
      </c>
      <c r="N244" s="255" t="s">
        <v>38</v>
      </c>
      <c r="O244" s="91"/>
      <c r="P244" s="229">
        <f>O244*H244</f>
        <v>0</v>
      </c>
      <c r="Q244" s="229">
        <v>0.00062</v>
      </c>
      <c r="R244" s="229">
        <f>Q244*H244</f>
        <v>0.00062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157</v>
      </c>
      <c r="AT244" s="231" t="s">
        <v>154</v>
      </c>
      <c r="AU244" s="231" t="s">
        <v>83</v>
      </c>
      <c r="AY244" s="17" t="s">
        <v>127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81</v>
      </c>
      <c r="BK244" s="232">
        <f>ROUND(I244*H244,2)</f>
        <v>0</v>
      </c>
      <c r="BL244" s="17" t="s">
        <v>134</v>
      </c>
      <c r="BM244" s="231" t="s">
        <v>379</v>
      </c>
    </row>
    <row r="245" s="13" customFormat="1">
      <c r="A245" s="13"/>
      <c r="B245" s="233"/>
      <c r="C245" s="234"/>
      <c r="D245" s="235" t="s">
        <v>136</v>
      </c>
      <c r="E245" s="236" t="s">
        <v>1</v>
      </c>
      <c r="F245" s="237" t="s">
        <v>81</v>
      </c>
      <c r="G245" s="234"/>
      <c r="H245" s="238">
        <v>1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136</v>
      </c>
      <c r="AU245" s="244" t="s">
        <v>83</v>
      </c>
      <c r="AV245" s="13" t="s">
        <v>83</v>
      </c>
      <c r="AW245" s="13" t="s">
        <v>30</v>
      </c>
      <c r="AX245" s="13" t="s">
        <v>81</v>
      </c>
      <c r="AY245" s="244" t="s">
        <v>127</v>
      </c>
    </row>
    <row r="246" s="2" customFormat="1" ht="16.5" customHeight="1">
      <c r="A246" s="38"/>
      <c r="B246" s="39"/>
      <c r="C246" s="219" t="s">
        <v>380</v>
      </c>
      <c r="D246" s="219" t="s">
        <v>130</v>
      </c>
      <c r="E246" s="220" t="s">
        <v>381</v>
      </c>
      <c r="F246" s="221" t="s">
        <v>382</v>
      </c>
      <c r="G246" s="222" t="s">
        <v>133</v>
      </c>
      <c r="H246" s="223">
        <v>1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38</v>
      </c>
      <c r="O246" s="91"/>
      <c r="P246" s="229">
        <f>O246*H246</f>
        <v>0</v>
      </c>
      <c r="Q246" s="229">
        <v>0.00013999999999999999</v>
      </c>
      <c r="R246" s="229">
        <f>Q246*H246</f>
        <v>0.00013999999999999999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134</v>
      </c>
      <c r="AT246" s="231" t="s">
        <v>130</v>
      </c>
      <c r="AU246" s="231" t="s">
        <v>83</v>
      </c>
      <c r="AY246" s="17" t="s">
        <v>127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81</v>
      </c>
      <c r="BK246" s="232">
        <f>ROUND(I246*H246,2)</f>
        <v>0</v>
      </c>
      <c r="BL246" s="17" t="s">
        <v>134</v>
      </c>
      <c r="BM246" s="231" t="s">
        <v>383</v>
      </c>
    </row>
    <row r="247" s="13" customFormat="1">
      <c r="A247" s="13"/>
      <c r="B247" s="233"/>
      <c r="C247" s="234"/>
      <c r="D247" s="235" t="s">
        <v>136</v>
      </c>
      <c r="E247" s="236" t="s">
        <v>1</v>
      </c>
      <c r="F247" s="237" t="s">
        <v>81</v>
      </c>
      <c r="G247" s="234"/>
      <c r="H247" s="238">
        <v>1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136</v>
      </c>
      <c r="AU247" s="244" t="s">
        <v>83</v>
      </c>
      <c r="AV247" s="13" t="s">
        <v>83</v>
      </c>
      <c r="AW247" s="13" t="s">
        <v>30</v>
      </c>
      <c r="AX247" s="13" t="s">
        <v>81</v>
      </c>
      <c r="AY247" s="244" t="s">
        <v>127</v>
      </c>
    </row>
    <row r="248" s="2" customFormat="1" ht="24.15" customHeight="1">
      <c r="A248" s="38"/>
      <c r="B248" s="39"/>
      <c r="C248" s="245" t="s">
        <v>384</v>
      </c>
      <c r="D248" s="245" t="s">
        <v>154</v>
      </c>
      <c r="E248" s="246" t="s">
        <v>385</v>
      </c>
      <c r="F248" s="247" t="s">
        <v>386</v>
      </c>
      <c r="G248" s="248" t="s">
        <v>387</v>
      </c>
      <c r="H248" s="249">
        <v>1</v>
      </c>
      <c r="I248" s="250"/>
      <c r="J248" s="251">
        <f>ROUND(I248*H248,2)</f>
        <v>0</v>
      </c>
      <c r="K248" s="252"/>
      <c r="L248" s="253"/>
      <c r="M248" s="254" t="s">
        <v>1</v>
      </c>
      <c r="N248" s="255" t="s">
        <v>38</v>
      </c>
      <c r="O248" s="91"/>
      <c r="P248" s="229">
        <f>O248*H248</f>
        <v>0</v>
      </c>
      <c r="Q248" s="229">
        <v>0.80000000000000004</v>
      </c>
      <c r="R248" s="229">
        <f>Q248*H248</f>
        <v>0.80000000000000004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166</v>
      </c>
      <c r="AT248" s="231" t="s">
        <v>154</v>
      </c>
      <c r="AU248" s="231" t="s">
        <v>83</v>
      </c>
      <c r="AY248" s="17" t="s">
        <v>127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81</v>
      </c>
      <c r="BK248" s="232">
        <f>ROUND(I248*H248,2)</f>
        <v>0</v>
      </c>
      <c r="BL248" s="17" t="s">
        <v>148</v>
      </c>
      <c r="BM248" s="231" t="s">
        <v>388</v>
      </c>
    </row>
    <row r="249" s="13" customFormat="1">
      <c r="A249" s="13"/>
      <c r="B249" s="233"/>
      <c r="C249" s="234"/>
      <c r="D249" s="235" t="s">
        <v>136</v>
      </c>
      <c r="E249" s="236" t="s">
        <v>1</v>
      </c>
      <c r="F249" s="237" t="s">
        <v>81</v>
      </c>
      <c r="G249" s="234"/>
      <c r="H249" s="238">
        <v>1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136</v>
      </c>
      <c r="AU249" s="244" t="s">
        <v>83</v>
      </c>
      <c r="AV249" s="13" t="s">
        <v>83</v>
      </c>
      <c r="AW249" s="13" t="s">
        <v>30</v>
      </c>
      <c r="AX249" s="13" t="s">
        <v>81</v>
      </c>
      <c r="AY249" s="244" t="s">
        <v>127</v>
      </c>
    </row>
    <row r="250" s="2" customFormat="1" ht="16.5" customHeight="1">
      <c r="A250" s="38"/>
      <c r="B250" s="39"/>
      <c r="C250" s="219" t="s">
        <v>389</v>
      </c>
      <c r="D250" s="219" t="s">
        <v>130</v>
      </c>
      <c r="E250" s="220" t="s">
        <v>390</v>
      </c>
      <c r="F250" s="221" t="s">
        <v>391</v>
      </c>
      <c r="G250" s="222" t="s">
        <v>133</v>
      </c>
      <c r="H250" s="223">
        <v>3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38</v>
      </c>
      <c r="O250" s="91"/>
      <c r="P250" s="229">
        <f>O250*H250</f>
        <v>0</v>
      </c>
      <c r="Q250" s="229">
        <v>0.00021000000000000001</v>
      </c>
      <c r="R250" s="229">
        <f>Q250*H250</f>
        <v>0.00063000000000000003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134</v>
      </c>
      <c r="AT250" s="231" t="s">
        <v>130</v>
      </c>
      <c r="AU250" s="231" t="s">
        <v>83</v>
      </c>
      <c r="AY250" s="17" t="s">
        <v>127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81</v>
      </c>
      <c r="BK250" s="232">
        <f>ROUND(I250*H250,2)</f>
        <v>0</v>
      </c>
      <c r="BL250" s="17" t="s">
        <v>134</v>
      </c>
      <c r="BM250" s="231" t="s">
        <v>392</v>
      </c>
    </row>
    <row r="251" s="13" customFormat="1">
      <c r="A251" s="13"/>
      <c r="B251" s="233"/>
      <c r="C251" s="234"/>
      <c r="D251" s="235" t="s">
        <v>136</v>
      </c>
      <c r="E251" s="236" t="s">
        <v>1</v>
      </c>
      <c r="F251" s="237" t="s">
        <v>393</v>
      </c>
      <c r="G251" s="234"/>
      <c r="H251" s="238">
        <v>3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136</v>
      </c>
      <c r="AU251" s="244" t="s">
        <v>83</v>
      </c>
      <c r="AV251" s="13" t="s">
        <v>83</v>
      </c>
      <c r="AW251" s="13" t="s">
        <v>30</v>
      </c>
      <c r="AX251" s="13" t="s">
        <v>81</v>
      </c>
      <c r="AY251" s="244" t="s">
        <v>127</v>
      </c>
    </row>
    <row r="252" s="2" customFormat="1" ht="24.15" customHeight="1">
      <c r="A252" s="38"/>
      <c r="B252" s="39"/>
      <c r="C252" s="245" t="s">
        <v>394</v>
      </c>
      <c r="D252" s="245" t="s">
        <v>154</v>
      </c>
      <c r="E252" s="246" t="s">
        <v>395</v>
      </c>
      <c r="F252" s="247" t="s">
        <v>396</v>
      </c>
      <c r="G252" s="248" t="s">
        <v>133</v>
      </c>
      <c r="H252" s="249">
        <v>2</v>
      </c>
      <c r="I252" s="250"/>
      <c r="J252" s="251">
        <f>ROUND(I252*H252,2)</f>
        <v>0</v>
      </c>
      <c r="K252" s="252"/>
      <c r="L252" s="253"/>
      <c r="M252" s="254" t="s">
        <v>1</v>
      </c>
      <c r="N252" s="255" t="s">
        <v>38</v>
      </c>
      <c r="O252" s="91"/>
      <c r="P252" s="229">
        <f>O252*H252</f>
        <v>0</v>
      </c>
      <c r="Q252" s="229">
        <v>0.0025000000000000001</v>
      </c>
      <c r="R252" s="229">
        <f>Q252*H252</f>
        <v>0.0050000000000000001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157</v>
      </c>
      <c r="AT252" s="231" t="s">
        <v>154</v>
      </c>
      <c r="AU252" s="231" t="s">
        <v>83</v>
      </c>
      <c r="AY252" s="17" t="s">
        <v>127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81</v>
      </c>
      <c r="BK252" s="232">
        <f>ROUND(I252*H252,2)</f>
        <v>0</v>
      </c>
      <c r="BL252" s="17" t="s">
        <v>134</v>
      </c>
      <c r="BM252" s="231" t="s">
        <v>397</v>
      </c>
    </row>
    <row r="253" s="13" customFormat="1">
      <c r="A253" s="13"/>
      <c r="B253" s="233"/>
      <c r="C253" s="234"/>
      <c r="D253" s="235" t="s">
        <v>136</v>
      </c>
      <c r="E253" s="236" t="s">
        <v>1</v>
      </c>
      <c r="F253" s="237" t="s">
        <v>83</v>
      </c>
      <c r="G253" s="234"/>
      <c r="H253" s="238">
        <v>2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136</v>
      </c>
      <c r="AU253" s="244" t="s">
        <v>83</v>
      </c>
      <c r="AV253" s="13" t="s">
        <v>83</v>
      </c>
      <c r="AW253" s="13" t="s">
        <v>30</v>
      </c>
      <c r="AX253" s="13" t="s">
        <v>81</v>
      </c>
      <c r="AY253" s="244" t="s">
        <v>127</v>
      </c>
    </row>
    <row r="254" s="2" customFormat="1" ht="33" customHeight="1">
      <c r="A254" s="38"/>
      <c r="B254" s="39"/>
      <c r="C254" s="245" t="s">
        <v>398</v>
      </c>
      <c r="D254" s="245" t="s">
        <v>154</v>
      </c>
      <c r="E254" s="246" t="s">
        <v>399</v>
      </c>
      <c r="F254" s="247" t="s">
        <v>400</v>
      </c>
      <c r="G254" s="248" t="s">
        <v>133</v>
      </c>
      <c r="H254" s="249">
        <v>1</v>
      </c>
      <c r="I254" s="250"/>
      <c r="J254" s="251">
        <f>ROUND(I254*H254,2)</f>
        <v>0</v>
      </c>
      <c r="K254" s="252"/>
      <c r="L254" s="253"/>
      <c r="M254" s="254" t="s">
        <v>1</v>
      </c>
      <c r="N254" s="255" t="s">
        <v>38</v>
      </c>
      <c r="O254" s="91"/>
      <c r="P254" s="229">
        <f>O254*H254</f>
        <v>0</v>
      </c>
      <c r="Q254" s="229">
        <v>0.80000000000000004</v>
      </c>
      <c r="R254" s="229">
        <f>Q254*H254</f>
        <v>0.80000000000000004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166</v>
      </c>
      <c r="AT254" s="231" t="s">
        <v>154</v>
      </c>
      <c r="AU254" s="231" t="s">
        <v>83</v>
      </c>
      <c r="AY254" s="17" t="s">
        <v>127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81</v>
      </c>
      <c r="BK254" s="232">
        <f>ROUND(I254*H254,2)</f>
        <v>0</v>
      </c>
      <c r="BL254" s="17" t="s">
        <v>148</v>
      </c>
      <c r="BM254" s="231" t="s">
        <v>401</v>
      </c>
    </row>
    <row r="255" s="13" customFormat="1">
      <c r="A255" s="13"/>
      <c r="B255" s="233"/>
      <c r="C255" s="234"/>
      <c r="D255" s="235" t="s">
        <v>136</v>
      </c>
      <c r="E255" s="236" t="s">
        <v>1</v>
      </c>
      <c r="F255" s="237" t="s">
        <v>81</v>
      </c>
      <c r="G255" s="234"/>
      <c r="H255" s="238">
        <v>1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136</v>
      </c>
      <c r="AU255" s="244" t="s">
        <v>83</v>
      </c>
      <c r="AV255" s="13" t="s">
        <v>83</v>
      </c>
      <c r="AW255" s="13" t="s">
        <v>30</v>
      </c>
      <c r="AX255" s="13" t="s">
        <v>81</v>
      </c>
      <c r="AY255" s="244" t="s">
        <v>127</v>
      </c>
    </row>
    <row r="256" s="2" customFormat="1" ht="24.15" customHeight="1">
      <c r="A256" s="38"/>
      <c r="B256" s="39"/>
      <c r="C256" s="219" t="s">
        <v>402</v>
      </c>
      <c r="D256" s="219" t="s">
        <v>130</v>
      </c>
      <c r="E256" s="220" t="s">
        <v>403</v>
      </c>
      <c r="F256" s="221" t="s">
        <v>404</v>
      </c>
      <c r="G256" s="222" t="s">
        <v>133</v>
      </c>
      <c r="H256" s="223">
        <v>1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38</v>
      </c>
      <c r="O256" s="91"/>
      <c r="P256" s="229">
        <f>O256*H256</f>
        <v>0</v>
      </c>
      <c r="Q256" s="229">
        <v>0.00013999999999999999</v>
      </c>
      <c r="R256" s="229">
        <f>Q256*H256</f>
        <v>0.00013999999999999999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134</v>
      </c>
      <c r="AT256" s="231" t="s">
        <v>130</v>
      </c>
      <c r="AU256" s="231" t="s">
        <v>83</v>
      </c>
      <c r="AY256" s="17" t="s">
        <v>127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81</v>
      </c>
      <c r="BK256" s="232">
        <f>ROUND(I256*H256,2)</f>
        <v>0</v>
      </c>
      <c r="BL256" s="17" t="s">
        <v>134</v>
      </c>
      <c r="BM256" s="231" t="s">
        <v>405</v>
      </c>
    </row>
    <row r="257" s="13" customFormat="1">
      <c r="A257" s="13"/>
      <c r="B257" s="233"/>
      <c r="C257" s="234"/>
      <c r="D257" s="235" t="s">
        <v>136</v>
      </c>
      <c r="E257" s="236" t="s">
        <v>1</v>
      </c>
      <c r="F257" s="237" t="s">
        <v>81</v>
      </c>
      <c r="G257" s="234"/>
      <c r="H257" s="238">
        <v>1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136</v>
      </c>
      <c r="AU257" s="244" t="s">
        <v>83</v>
      </c>
      <c r="AV257" s="13" t="s">
        <v>83</v>
      </c>
      <c r="AW257" s="13" t="s">
        <v>30</v>
      </c>
      <c r="AX257" s="13" t="s">
        <v>81</v>
      </c>
      <c r="AY257" s="244" t="s">
        <v>127</v>
      </c>
    </row>
    <row r="258" s="2" customFormat="1" ht="37.8" customHeight="1">
      <c r="A258" s="38"/>
      <c r="B258" s="39"/>
      <c r="C258" s="245" t="s">
        <v>406</v>
      </c>
      <c r="D258" s="245" t="s">
        <v>154</v>
      </c>
      <c r="E258" s="246" t="s">
        <v>407</v>
      </c>
      <c r="F258" s="247" t="s">
        <v>408</v>
      </c>
      <c r="G258" s="248" t="s">
        <v>133</v>
      </c>
      <c r="H258" s="249">
        <v>1</v>
      </c>
      <c r="I258" s="250"/>
      <c r="J258" s="251">
        <f>ROUND(I258*H258,2)</f>
        <v>0</v>
      </c>
      <c r="K258" s="252"/>
      <c r="L258" s="253"/>
      <c r="M258" s="254" t="s">
        <v>1</v>
      </c>
      <c r="N258" s="255" t="s">
        <v>38</v>
      </c>
      <c r="O258" s="91"/>
      <c r="P258" s="229">
        <f>O258*H258</f>
        <v>0</v>
      </c>
      <c r="Q258" s="229">
        <v>0.0035000000000000001</v>
      </c>
      <c r="R258" s="229">
        <f>Q258*H258</f>
        <v>0.0035000000000000001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157</v>
      </c>
      <c r="AT258" s="231" t="s">
        <v>154</v>
      </c>
      <c r="AU258" s="231" t="s">
        <v>83</v>
      </c>
      <c r="AY258" s="17" t="s">
        <v>127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81</v>
      </c>
      <c r="BK258" s="232">
        <f>ROUND(I258*H258,2)</f>
        <v>0</v>
      </c>
      <c r="BL258" s="17" t="s">
        <v>134</v>
      </c>
      <c r="BM258" s="231" t="s">
        <v>409</v>
      </c>
    </row>
    <row r="259" s="13" customFormat="1">
      <c r="A259" s="13"/>
      <c r="B259" s="233"/>
      <c r="C259" s="234"/>
      <c r="D259" s="235" t="s">
        <v>136</v>
      </c>
      <c r="E259" s="236" t="s">
        <v>1</v>
      </c>
      <c r="F259" s="237" t="s">
        <v>81</v>
      </c>
      <c r="G259" s="234"/>
      <c r="H259" s="238">
        <v>1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136</v>
      </c>
      <c r="AU259" s="244" t="s">
        <v>83</v>
      </c>
      <c r="AV259" s="13" t="s">
        <v>83</v>
      </c>
      <c r="AW259" s="13" t="s">
        <v>30</v>
      </c>
      <c r="AX259" s="13" t="s">
        <v>81</v>
      </c>
      <c r="AY259" s="244" t="s">
        <v>127</v>
      </c>
    </row>
    <row r="260" s="2" customFormat="1" ht="33" customHeight="1">
      <c r="A260" s="38"/>
      <c r="B260" s="39"/>
      <c r="C260" s="219" t="s">
        <v>410</v>
      </c>
      <c r="D260" s="219" t="s">
        <v>130</v>
      </c>
      <c r="E260" s="220" t="s">
        <v>411</v>
      </c>
      <c r="F260" s="221" t="s">
        <v>412</v>
      </c>
      <c r="G260" s="222" t="s">
        <v>133</v>
      </c>
      <c r="H260" s="223">
        <v>1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38</v>
      </c>
      <c r="O260" s="91"/>
      <c r="P260" s="229">
        <f>O260*H260</f>
        <v>0</v>
      </c>
      <c r="Q260" s="229">
        <v>0.00021000000000000001</v>
      </c>
      <c r="R260" s="229">
        <f>Q260*H260</f>
        <v>0.00021000000000000001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134</v>
      </c>
      <c r="AT260" s="231" t="s">
        <v>130</v>
      </c>
      <c r="AU260" s="231" t="s">
        <v>83</v>
      </c>
      <c r="AY260" s="17" t="s">
        <v>127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81</v>
      </c>
      <c r="BK260" s="232">
        <f>ROUND(I260*H260,2)</f>
        <v>0</v>
      </c>
      <c r="BL260" s="17" t="s">
        <v>134</v>
      </c>
      <c r="BM260" s="231" t="s">
        <v>413</v>
      </c>
    </row>
    <row r="261" s="13" customFormat="1">
      <c r="A261" s="13"/>
      <c r="B261" s="233"/>
      <c r="C261" s="234"/>
      <c r="D261" s="235" t="s">
        <v>136</v>
      </c>
      <c r="E261" s="236" t="s">
        <v>1</v>
      </c>
      <c r="F261" s="237" t="s">
        <v>81</v>
      </c>
      <c r="G261" s="234"/>
      <c r="H261" s="238">
        <v>1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136</v>
      </c>
      <c r="AU261" s="244" t="s">
        <v>83</v>
      </c>
      <c r="AV261" s="13" t="s">
        <v>83</v>
      </c>
      <c r="AW261" s="13" t="s">
        <v>30</v>
      </c>
      <c r="AX261" s="13" t="s">
        <v>81</v>
      </c>
      <c r="AY261" s="244" t="s">
        <v>127</v>
      </c>
    </row>
    <row r="262" s="2" customFormat="1" ht="33" customHeight="1">
      <c r="A262" s="38"/>
      <c r="B262" s="39"/>
      <c r="C262" s="219" t="s">
        <v>414</v>
      </c>
      <c r="D262" s="219" t="s">
        <v>130</v>
      </c>
      <c r="E262" s="220" t="s">
        <v>415</v>
      </c>
      <c r="F262" s="221" t="s">
        <v>416</v>
      </c>
      <c r="G262" s="222" t="s">
        <v>133</v>
      </c>
      <c r="H262" s="223">
        <v>1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38</v>
      </c>
      <c r="O262" s="91"/>
      <c r="P262" s="229">
        <f>O262*H262</f>
        <v>0</v>
      </c>
      <c r="Q262" s="229">
        <v>0.00031</v>
      </c>
      <c r="R262" s="229">
        <f>Q262*H262</f>
        <v>0.00031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134</v>
      </c>
      <c r="AT262" s="231" t="s">
        <v>130</v>
      </c>
      <c r="AU262" s="231" t="s">
        <v>83</v>
      </c>
      <c r="AY262" s="17" t="s">
        <v>127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81</v>
      </c>
      <c r="BK262" s="232">
        <f>ROUND(I262*H262,2)</f>
        <v>0</v>
      </c>
      <c r="BL262" s="17" t="s">
        <v>134</v>
      </c>
      <c r="BM262" s="231" t="s">
        <v>417</v>
      </c>
    </row>
    <row r="263" s="13" customFormat="1">
      <c r="A263" s="13"/>
      <c r="B263" s="233"/>
      <c r="C263" s="234"/>
      <c r="D263" s="235" t="s">
        <v>136</v>
      </c>
      <c r="E263" s="236" t="s">
        <v>1</v>
      </c>
      <c r="F263" s="237" t="s">
        <v>81</v>
      </c>
      <c r="G263" s="234"/>
      <c r="H263" s="238">
        <v>1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136</v>
      </c>
      <c r="AU263" s="244" t="s">
        <v>83</v>
      </c>
      <c r="AV263" s="13" t="s">
        <v>83</v>
      </c>
      <c r="AW263" s="13" t="s">
        <v>30</v>
      </c>
      <c r="AX263" s="13" t="s">
        <v>81</v>
      </c>
      <c r="AY263" s="244" t="s">
        <v>127</v>
      </c>
    </row>
    <row r="264" s="2" customFormat="1" ht="24.15" customHeight="1">
      <c r="A264" s="38"/>
      <c r="B264" s="39"/>
      <c r="C264" s="219" t="s">
        <v>418</v>
      </c>
      <c r="D264" s="219" t="s">
        <v>130</v>
      </c>
      <c r="E264" s="220" t="s">
        <v>419</v>
      </c>
      <c r="F264" s="221" t="s">
        <v>420</v>
      </c>
      <c r="G264" s="222" t="s">
        <v>133</v>
      </c>
      <c r="H264" s="223">
        <v>1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38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134</v>
      </c>
      <c r="AT264" s="231" t="s">
        <v>130</v>
      </c>
      <c r="AU264" s="231" t="s">
        <v>83</v>
      </c>
      <c r="AY264" s="17" t="s">
        <v>127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81</v>
      </c>
      <c r="BK264" s="232">
        <f>ROUND(I264*H264,2)</f>
        <v>0</v>
      </c>
      <c r="BL264" s="17" t="s">
        <v>134</v>
      </c>
      <c r="BM264" s="231" t="s">
        <v>421</v>
      </c>
    </row>
    <row r="265" s="13" customFormat="1">
      <c r="A265" s="13"/>
      <c r="B265" s="233"/>
      <c r="C265" s="234"/>
      <c r="D265" s="235" t="s">
        <v>136</v>
      </c>
      <c r="E265" s="236" t="s">
        <v>1</v>
      </c>
      <c r="F265" s="237" t="s">
        <v>81</v>
      </c>
      <c r="G265" s="234"/>
      <c r="H265" s="238">
        <v>1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136</v>
      </c>
      <c r="AU265" s="244" t="s">
        <v>83</v>
      </c>
      <c r="AV265" s="13" t="s">
        <v>83</v>
      </c>
      <c r="AW265" s="13" t="s">
        <v>30</v>
      </c>
      <c r="AX265" s="13" t="s">
        <v>81</v>
      </c>
      <c r="AY265" s="244" t="s">
        <v>127</v>
      </c>
    </row>
    <row r="266" s="2" customFormat="1" ht="24.15" customHeight="1">
      <c r="A266" s="38"/>
      <c r="B266" s="39"/>
      <c r="C266" s="245" t="s">
        <v>422</v>
      </c>
      <c r="D266" s="245" t="s">
        <v>154</v>
      </c>
      <c r="E266" s="246" t="s">
        <v>423</v>
      </c>
      <c r="F266" s="247" t="s">
        <v>424</v>
      </c>
      <c r="G266" s="248" t="s">
        <v>133</v>
      </c>
      <c r="H266" s="249">
        <v>1</v>
      </c>
      <c r="I266" s="250"/>
      <c r="J266" s="251">
        <f>ROUND(I266*H266,2)</f>
        <v>0</v>
      </c>
      <c r="K266" s="252"/>
      <c r="L266" s="253"/>
      <c r="M266" s="254" t="s">
        <v>1</v>
      </c>
      <c r="N266" s="255" t="s">
        <v>38</v>
      </c>
      <c r="O266" s="91"/>
      <c r="P266" s="229">
        <f>O266*H266</f>
        <v>0</v>
      </c>
      <c r="Q266" s="229">
        <v>0.0025000000000000001</v>
      </c>
      <c r="R266" s="229">
        <f>Q266*H266</f>
        <v>0.0025000000000000001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157</v>
      </c>
      <c r="AT266" s="231" t="s">
        <v>154</v>
      </c>
      <c r="AU266" s="231" t="s">
        <v>83</v>
      </c>
      <c r="AY266" s="17" t="s">
        <v>127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81</v>
      </c>
      <c r="BK266" s="232">
        <f>ROUND(I266*H266,2)</f>
        <v>0</v>
      </c>
      <c r="BL266" s="17" t="s">
        <v>134</v>
      </c>
      <c r="BM266" s="231" t="s">
        <v>425</v>
      </c>
    </row>
    <row r="267" s="13" customFormat="1">
      <c r="A267" s="13"/>
      <c r="B267" s="233"/>
      <c r="C267" s="234"/>
      <c r="D267" s="235" t="s">
        <v>136</v>
      </c>
      <c r="E267" s="236" t="s">
        <v>1</v>
      </c>
      <c r="F267" s="237" t="s">
        <v>81</v>
      </c>
      <c r="G267" s="234"/>
      <c r="H267" s="238">
        <v>1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136</v>
      </c>
      <c r="AU267" s="244" t="s">
        <v>83</v>
      </c>
      <c r="AV267" s="13" t="s">
        <v>83</v>
      </c>
      <c r="AW267" s="13" t="s">
        <v>30</v>
      </c>
      <c r="AX267" s="13" t="s">
        <v>81</v>
      </c>
      <c r="AY267" s="244" t="s">
        <v>127</v>
      </c>
    </row>
    <row r="268" s="2" customFormat="1" ht="24.15" customHeight="1">
      <c r="A268" s="38"/>
      <c r="B268" s="39"/>
      <c r="C268" s="219" t="s">
        <v>426</v>
      </c>
      <c r="D268" s="219" t="s">
        <v>130</v>
      </c>
      <c r="E268" s="220" t="s">
        <v>427</v>
      </c>
      <c r="F268" s="221" t="s">
        <v>428</v>
      </c>
      <c r="G268" s="222" t="s">
        <v>133</v>
      </c>
      <c r="H268" s="223">
        <v>1</v>
      </c>
      <c r="I268" s="224"/>
      <c r="J268" s="225">
        <f>ROUND(I268*H268,2)</f>
        <v>0</v>
      </c>
      <c r="K268" s="226"/>
      <c r="L268" s="44"/>
      <c r="M268" s="227" t="s">
        <v>1</v>
      </c>
      <c r="N268" s="228" t="s">
        <v>38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134</v>
      </c>
      <c r="AT268" s="231" t="s">
        <v>130</v>
      </c>
      <c r="AU268" s="231" t="s">
        <v>83</v>
      </c>
      <c r="AY268" s="17" t="s">
        <v>127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81</v>
      </c>
      <c r="BK268" s="232">
        <f>ROUND(I268*H268,2)</f>
        <v>0</v>
      </c>
      <c r="BL268" s="17" t="s">
        <v>134</v>
      </c>
      <c r="BM268" s="231" t="s">
        <v>429</v>
      </c>
    </row>
    <row r="269" s="13" customFormat="1">
      <c r="A269" s="13"/>
      <c r="B269" s="233"/>
      <c r="C269" s="234"/>
      <c r="D269" s="235" t="s">
        <v>136</v>
      </c>
      <c r="E269" s="236" t="s">
        <v>1</v>
      </c>
      <c r="F269" s="237" t="s">
        <v>81</v>
      </c>
      <c r="G269" s="234"/>
      <c r="H269" s="238">
        <v>1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136</v>
      </c>
      <c r="AU269" s="244" t="s">
        <v>83</v>
      </c>
      <c r="AV269" s="13" t="s">
        <v>83</v>
      </c>
      <c r="AW269" s="13" t="s">
        <v>30</v>
      </c>
      <c r="AX269" s="13" t="s">
        <v>81</v>
      </c>
      <c r="AY269" s="244" t="s">
        <v>127</v>
      </c>
    </row>
    <row r="270" s="2" customFormat="1" ht="37.8" customHeight="1">
      <c r="A270" s="38"/>
      <c r="B270" s="39"/>
      <c r="C270" s="245" t="s">
        <v>430</v>
      </c>
      <c r="D270" s="245" t="s">
        <v>154</v>
      </c>
      <c r="E270" s="246" t="s">
        <v>431</v>
      </c>
      <c r="F270" s="247" t="s">
        <v>432</v>
      </c>
      <c r="G270" s="248" t="s">
        <v>133</v>
      </c>
      <c r="H270" s="249">
        <v>1</v>
      </c>
      <c r="I270" s="250"/>
      <c r="J270" s="251">
        <f>ROUND(I270*H270,2)</f>
        <v>0</v>
      </c>
      <c r="K270" s="252"/>
      <c r="L270" s="253"/>
      <c r="M270" s="254" t="s">
        <v>1</v>
      </c>
      <c r="N270" s="255" t="s">
        <v>38</v>
      </c>
      <c r="O270" s="91"/>
      <c r="P270" s="229">
        <f>O270*H270</f>
        <v>0</v>
      </c>
      <c r="Q270" s="229">
        <v>0.0025000000000000001</v>
      </c>
      <c r="R270" s="229">
        <f>Q270*H270</f>
        <v>0.0025000000000000001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157</v>
      </c>
      <c r="AT270" s="231" t="s">
        <v>154</v>
      </c>
      <c r="AU270" s="231" t="s">
        <v>83</v>
      </c>
      <c r="AY270" s="17" t="s">
        <v>127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81</v>
      </c>
      <c r="BK270" s="232">
        <f>ROUND(I270*H270,2)</f>
        <v>0</v>
      </c>
      <c r="BL270" s="17" t="s">
        <v>134</v>
      </c>
      <c r="BM270" s="231" t="s">
        <v>433</v>
      </c>
    </row>
    <row r="271" s="13" customFormat="1">
      <c r="A271" s="13"/>
      <c r="B271" s="233"/>
      <c r="C271" s="234"/>
      <c r="D271" s="235" t="s">
        <v>136</v>
      </c>
      <c r="E271" s="236" t="s">
        <v>1</v>
      </c>
      <c r="F271" s="237" t="s">
        <v>81</v>
      </c>
      <c r="G271" s="234"/>
      <c r="H271" s="238">
        <v>1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136</v>
      </c>
      <c r="AU271" s="244" t="s">
        <v>83</v>
      </c>
      <c r="AV271" s="13" t="s">
        <v>83</v>
      </c>
      <c r="AW271" s="13" t="s">
        <v>30</v>
      </c>
      <c r="AX271" s="13" t="s">
        <v>81</v>
      </c>
      <c r="AY271" s="244" t="s">
        <v>127</v>
      </c>
    </row>
    <row r="272" s="2" customFormat="1" ht="21.75" customHeight="1">
      <c r="A272" s="38"/>
      <c r="B272" s="39"/>
      <c r="C272" s="219" t="s">
        <v>434</v>
      </c>
      <c r="D272" s="219" t="s">
        <v>130</v>
      </c>
      <c r="E272" s="220" t="s">
        <v>435</v>
      </c>
      <c r="F272" s="221" t="s">
        <v>436</v>
      </c>
      <c r="G272" s="222" t="s">
        <v>133</v>
      </c>
      <c r="H272" s="223">
        <v>2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38</v>
      </c>
      <c r="O272" s="91"/>
      <c r="P272" s="229">
        <f>O272*H272</f>
        <v>0</v>
      </c>
      <c r="Q272" s="229">
        <v>0.00012999999999999999</v>
      </c>
      <c r="R272" s="229">
        <f>Q272*H272</f>
        <v>0.00025999999999999998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134</v>
      </c>
      <c r="AT272" s="231" t="s">
        <v>130</v>
      </c>
      <c r="AU272" s="231" t="s">
        <v>83</v>
      </c>
      <c r="AY272" s="17" t="s">
        <v>127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81</v>
      </c>
      <c r="BK272" s="232">
        <f>ROUND(I272*H272,2)</f>
        <v>0</v>
      </c>
      <c r="BL272" s="17" t="s">
        <v>134</v>
      </c>
      <c r="BM272" s="231" t="s">
        <v>437</v>
      </c>
    </row>
    <row r="273" s="13" customFormat="1">
      <c r="A273" s="13"/>
      <c r="B273" s="233"/>
      <c r="C273" s="234"/>
      <c r="D273" s="235" t="s">
        <v>136</v>
      </c>
      <c r="E273" s="236" t="s">
        <v>1</v>
      </c>
      <c r="F273" s="237" t="s">
        <v>83</v>
      </c>
      <c r="G273" s="234"/>
      <c r="H273" s="238">
        <v>2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136</v>
      </c>
      <c r="AU273" s="244" t="s">
        <v>83</v>
      </c>
      <c r="AV273" s="13" t="s">
        <v>83</v>
      </c>
      <c r="AW273" s="13" t="s">
        <v>30</v>
      </c>
      <c r="AX273" s="13" t="s">
        <v>81</v>
      </c>
      <c r="AY273" s="244" t="s">
        <v>127</v>
      </c>
    </row>
    <row r="274" s="2" customFormat="1" ht="21.75" customHeight="1">
      <c r="A274" s="38"/>
      <c r="B274" s="39"/>
      <c r="C274" s="219" t="s">
        <v>438</v>
      </c>
      <c r="D274" s="219" t="s">
        <v>130</v>
      </c>
      <c r="E274" s="220" t="s">
        <v>439</v>
      </c>
      <c r="F274" s="221" t="s">
        <v>440</v>
      </c>
      <c r="G274" s="222" t="s">
        <v>133</v>
      </c>
      <c r="H274" s="223">
        <v>3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38</v>
      </c>
      <c r="O274" s="91"/>
      <c r="P274" s="229">
        <f>O274*H274</f>
        <v>0</v>
      </c>
      <c r="Q274" s="229">
        <v>0.00084000000000000003</v>
      </c>
      <c r="R274" s="229">
        <f>Q274*H274</f>
        <v>0.0025200000000000001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134</v>
      </c>
      <c r="AT274" s="231" t="s">
        <v>130</v>
      </c>
      <c r="AU274" s="231" t="s">
        <v>83</v>
      </c>
      <c r="AY274" s="17" t="s">
        <v>127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81</v>
      </c>
      <c r="BK274" s="232">
        <f>ROUND(I274*H274,2)</f>
        <v>0</v>
      </c>
      <c r="BL274" s="17" t="s">
        <v>134</v>
      </c>
      <c r="BM274" s="231" t="s">
        <v>441</v>
      </c>
    </row>
    <row r="275" s="13" customFormat="1">
      <c r="A275" s="13"/>
      <c r="B275" s="233"/>
      <c r="C275" s="234"/>
      <c r="D275" s="235" t="s">
        <v>136</v>
      </c>
      <c r="E275" s="236" t="s">
        <v>1</v>
      </c>
      <c r="F275" s="237" t="s">
        <v>142</v>
      </c>
      <c r="G275" s="234"/>
      <c r="H275" s="238">
        <v>3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136</v>
      </c>
      <c r="AU275" s="244" t="s">
        <v>83</v>
      </c>
      <c r="AV275" s="13" t="s">
        <v>83</v>
      </c>
      <c r="AW275" s="13" t="s">
        <v>30</v>
      </c>
      <c r="AX275" s="13" t="s">
        <v>81</v>
      </c>
      <c r="AY275" s="244" t="s">
        <v>127</v>
      </c>
    </row>
    <row r="276" s="2" customFormat="1" ht="21.75" customHeight="1">
      <c r="A276" s="38"/>
      <c r="B276" s="39"/>
      <c r="C276" s="219" t="s">
        <v>442</v>
      </c>
      <c r="D276" s="219" t="s">
        <v>130</v>
      </c>
      <c r="E276" s="220" t="s">
        <v>443</v>
      </c>
      <c r="F276" s="221" t="s">
        <v>444</v>
      </c>
      <c r="G276" s="222" t="s">
        <v>133</v>
      </c>
      <c r="H276" s="223">
        <v>2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38</v>
      </c>
      <c r="O276" s="91"/>
      <c r="P276" s="229">
        <f>O276*H276</f>
        <v>0</v>
      </c>
      <c r="Q276" s="229">
        <v>0.00077999999999999999</v>
      </c>
      <c r="R276" s="229">
        <f>Q276*H276</f>
        <v>0.00156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134</v>
      </c>
      <c r="AT276" s="231" t="s">
        <v>130</v>
      </c>
      <c r="AU276" s="231" t="s">
        <v>83</v>
      </c>
      <c r="AY276" s="17" t="s">
        <v>127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81</v>
      </c>
      <c r="BK276" s="232">
        <f>ROUND(I276*H276,2)</f>
        <v>0</v>
      </c>
      <c r="BL276" s="17" t="s">
        <v>134</v>
      </c>
      <c r="BM276" s="231" t="s">
        <v>445</v>
      </c>
    </row>
    <row r="277" s="13" customFormat="1">
      <c r="A277" s="13"/>
      <c r="B277" s="233"/>
      <c r="C277" s="234"/>
      <c r="D277" s="235" t="s">
        <v>136</v>
      </c>
      <c r="E277" s="236" t="s">
        <v>1</v>
      </c>
      <c r="F277" s="237" t="s">
        <v>83</v>
      </c>
      <c r="G277" s="234"/>
      <c r="H277" s="238">
        <v>2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136</v>
      </c>
      <c r="AU277" s="244" t="s">
        <v>83</v>
      </c>
      <c r="AV277" s="13" t="s">
        <v>83</v>
      </c>
      <c r="AW277" s="13" t="s">
        <v>30</v>
      </c>
      <c r="AX277" s="13" t="s">
        <v>81</v>
      </c>
      <c r="AY277" s="244" t="s">
        <v>127</v>
      </c>
    </row>
    <row r="278" s="2" customFormat="1" ht="24.15" customHeight="1">
      <c r="A278" s="38"/>
      <c r="B278" s="39"/>
      <c r="C278" s="219" t="s">
        <v>446</v>
      </c>
      <c r="D278" s="219" t="s">
        <v>130</v>
      </c>
      <c r="E278" s="220" t="s">
        <v>447</v>
      </c>
      <c r="F278" s="221" t="s">
        <v>448</v>
      </c>
      <c r="G278" s="222" t="s">
        <v>133</v>
      </c>
      <c r="H278" s="223">
        <v>15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38</v>
      </c>
      <c r="O278" s="91"/>
      <c r="P278" s="229">
        <f>O278*H278</f>
        <v>0</v>
      </c>
      <c r="Q278" s="229">
        <v>0.00022000000000000001</v>
      </c>
      <c r="R278" s="229">
        <f>Q278*H278</f>
        <v>0.0033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134</v>
      </c>
      <c r="AT278" s="231" t="s">
        <v>130</v>
      </c>
      <c r="AU278" s="231" t="s">
        <v>83</v>
      </c>
      <c r="AY278" s="17" t="s">
        <v>127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81</v>
      </c>
      <c r="BK278" s="232">
        <f>ROUND(I278*H278,2)</f>
        <v>0</v>
      </c>
      <c r="BL278" s="17" t="s">
        <v>134</v>
      </c>
      <c r="BM278" s="231" t="s">
        <v>449</v>
      </c>
    </row>
    <row r="279" s="13" customFormat="1">
      <c r="A279" s="13"/>
      <c r="B279" s="233"/>
      <c r="C279" s="234"/>
      <c r="D279" s="235" t="s">
        <v>136</v>
      </c>
      <c r="E279" s="236" t="s">
        <v>1</v>
      </c>
      <c r="F279" s="237" t="s">
        <v>8</v>
      </c>
      <c r="G279" s="234"/>
      <c r="H279" s="238">
        <v>15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136</v>
      </c>
      <c r="AU279" s="244" t="s">
        <v>83</v>
      </c>
      <c r="AV279" s="13" t="s">
        <v>83</v>
      </c>
      <c r="AW279" s="13" t="s">
        <v>30</v>
      </c>
      <c r="AX279" s="13" t="s">
        <v>81</v>
      </c>
      <c r="AY279" s="244" t="s">
        <v>127</v>
      </c>
    </row>
    <row r="280" s="2" customFormat="1" ht="24.15" customHeight="1">
      <c r="A280" s="38"/>
      <c r="B280" s="39"/>
      <c r="C280" s="219" t="s">
        <v>450</v>
      </c>
      <c r="D280" s="219" t="s">
        <v>130</v>
      </c>
      <c r="E280" s="220" t="s">
        <v>451</v>
      </c>
      <c r="F280" s="221" t="s">
        <v>452</v>
      </c>
      <c r="G280" s="222" t="s">
        <v>133</v>
      </c>
      <c r="H280" s="223">
        <v>1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38</v>
      </c>
      <c r="O280" s="91"/>
      <c r="P280" s="229">
        <f>O280*H280</f>
        <v>0</v>
      </c>
      <c r="Q280" s="229">
        <v>0.00124</v>
      </c>
      <c r="R280" s="229">
        <f>Q280*H280</f>
        <v>0.00124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134</v>
      </c>
      <c r="AT280" s="231" t="s">
        <v>130</v>
      </c>
      <c r="AU280" s="231" t="s">
        <v>83</v>
      </c>
      <c r="AY280" s="17" t="s">
        <v>127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81</v>
      </c>
      <c r="BK280" s="232">
        <f>ROUND(I280*H280,2)</f>
        <v>0</v>
      </c>
      <c r="BL280" s="17" t="s">
        <v>134</v>
      </c>
      <c r="BM280" s="231" t="s">
        <v>453</v>
      </c>
    </row>
    <row r="281" s="13" customFormat="1">
      <c r="A281" s="13"/>
      <c r="B281" s="233"/>
      <c r="C281" s="234"/>
      <c r="D281" s="235" t="s">
        <v>136</v>
      </c>
      <c r="E281" s="236" t="s">
        <v>1</v>
      </c>
      <c r="F281" s="237" t="s">
        <v>81</v>
      </c>
      <c r="G281" s="234"/>
      <c r="H281" s="238">
        <v>1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136</v>
      </c>
      <c r="AU281" s="244" t="s">
        <v>83</v>
      </c>
      <c r="AV281" s="13" t="s">
        <v>83</v>
      </c>
      <c r="AW281" s="13" t="s">
        <v>30</v>
      </c>
      <c r="AX281" s="13" t="s">
        <v>81</v>
      </c>
      <c r="AY281" s="244" t="s">
        <v>127</v>
      </c>
    </row>
    <row r="282" s="2" customFormat="1" ht="21.75" customHeight="1">
      <c r="A282" s="38"/>
      <c r="B282" s="39"/>
      <c r="C282" s="219" t="s">
        <v>454</v>
      </c>
      <c r="D282" s="219" t="s">
        <v>130</v>
      </c>
      <c r="E282" s="220" t="s">
        <v>455</v>
      </c>
      <c r="F282" s="221" t="s">
        <v>456</v>
      </c>
      <c r="G282" s="222" t="s">
        <v>133</v>
      </c>
      <c r="H282" s="223">
        <v>1</v>
      </c>
      <c r="I282" s="224"/>
      <c r="J282" s="225">
        <f>ROUND(I282*H282,2)</f>
        <v>0</v>
      </c>
      <c r="K282" s="226"/>
      <c r="L282" s="44"/>
      <c r="M282" s="227" t="s">
        <v>1</v>
      </c>
      <c r="N282" s="228" t="s">
        <v>38</v>
      </c>
      <c r="O282" s="91"/>
      <c r="P282" s="229">
        <f>O282*H282</f>
        <v>0</v>
      </c>
      <c r="Q282" s="229">
        <v>0.00173</v>
      </c>
      <c r="R282" s="229">
        <f>Q282*H282</f>
        <v>0.00173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134</v>
      </c>
      <c r="AT282" s="231" t="s">
        <v>130</v>
      </c>
      <c r="AU282" s="231" t="s">
        <v>83</v>
      </c>
      <c r="AY282" s="17" t="s">
        <v>127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81</v>
      </c>
      <c r="BK282" s="232">
        <f>ROUND(I282*H282,2)</f>
        <v>0</v>
      </c>
      <c r="BL282" s="17" t="s">
        <v>134</v>
      </c>
      <c r="BM282" s="231" t="s">
        <v>457</v>
      </c>
    </row>
    <row r="283" s="13" customFormat="1">
      <c r="A283" s="13"/>
      <c r="B283" s="233"/>
      <c r="C283" s="234"/>
      <c r="D283" s="235" t="s">
        <v>136</v>
      </c>
      <c r="E283" s="236" t="s">
        <v>1</v>
      </c>
      <c r="F283" s="237" t="s">
        <v>81</v>
      </c>
      <c r="G283" s="234"/>
      <c r="H283" s="238">
        <v>1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136</v>
      </c>
      <c r="AU283" s="244" t="s">
        <v>83</v>
      </c>
      <c r="AV283" s="13" t="s">
        <v>83</v>
      </c>
      <c r="AW283" s="13" t="s">
        <v>30</v>
      </c>
      <c r="AX283" s="13" t="s">
        <v>81</v>
      </c>
      <c r="AY283" s="244" t="s">
        <v>127</v>
      </c>
    </row>
    <row r="284" s="2" customFormat="1" ht="21.75" customHeight="1">
      <c r="A284" s="38"/>
      <c r="B284" s="39"/>
      <c r="C284" s="219" t="s">
        <v>458</v>
      </c>
      <c r="D284" s="219" t="s">
        <v>130</v>
      </c>
      <c r="E284" s="220" t="s">
        <v>459</v>
      </c>
      <c r="F284" s="221" t="s">
        <v>460</v>
      </c>
      <c r="G284" s="222" t="s">
        <v>133</v>
      </c>
      <c r="H284" s="223">
        <v>7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38</v>
      </c>
      <c r="O284" s="91"/>
      <c r="P284" s="229">
        <f>O284*H284</f>
        <v>0</v>
      </c>
      <c r="Q284" s="229">
        <v>0.00021000000000000001</v>
      </c>
      <c r="R284" s="229">
        <f>Q284*H284</f>
        <v>0.00147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134</v>
      </c>
      <c r="AT284" s="231" t="s">
        <v>130</v>
      </c>
      <c r="AU284" s="231" t="s">
        <v>83</v>
      </c>
      <c r="AY284" s="17" t="s">
        <v>127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81</v>
      </c>
      <c r="BK284" s="232">
        <f>ROUND(I284*H284,2)</f>
        <v>0</v>
      </c>
      <c r="BL284" s="17" t="s">
        <v>134</v>
      </c>
      <c r="BM284" s="231" t="s">
        <v>461</v>
      </c>
    </row>
    <row r="285" s="13" customFormat="1">
      <c r="A285" s="13"/>
      <c r="B285" s="233"/>
      <c r="C285" s="234"/>
      <c r="D285" s="235" t="s">
        <v>136</v>
      </c>
      <c r="E285" s="236" t="s">
        <v>1</v>
      </c>
      <c r="F285" s="237" t="s">
        <v>162</v>
      </c>
      <c r="G285" s="234"/>
      <c r="H285" s="238">
        <v>7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136</v>
      </c>
      <c r="AU285" s="244" t="s">
        <v>83</v>
      </c>
      <c r="AV285" s="13" t="s">
        <v>83</v>
      </c>
      <c r="AW285" s="13" t="s">
        <v>30</v>
      </c>
      <c r="AX285" s="13" t="s">
        <v>81</v>
      </c>
      <c r="AY285" s="244" t="s">
        <v>127</v>
      </c>
    </row>
    <row r="286" s="2" customFormat="1" ht="21.75" customHeight="1">
      <c r="A286" s="38"/>
      <c r="B286" s="39"/>
      <c r="C286" s="219" t="s">
        <v>462</v>
      </c>
      <c r="D286" s="219" t="s">
        <v>130</v>
      </c>
      <c r="E286" s="220" t="s">
        <v>463</v>
      </c>
      <c r="F286" s="221" t="s">
        <v>464</v>
      </c>
      <c r="G286" s="222" t="s">
        <v>133</v>
      </c>
      <c r="H286" s="223">
        <v>4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38</v>
      </c>
      <c r="O286" s="91"/>
      <c r="P286" s="229">
        <f>O286*H286</f>
        <v>0</v>
      </c>
      <c r="Q286" s="229">
        <v>0.00050000000000000001</v>
      </c>
      <c r="R286" s="229">
        <f>Q286*H286</f>
        <v>0.002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134</v>
      </c>
      <c r="AT286" s="231" t="s">
        <v>130</v>
      </c>
      <c r="AU286" s="231" t="s">
        <v>83</v>
      </c>
      <c r="AY286" s="17" t="s">
        <v>127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81</v>
      </c>
      <c r="BK286" s="232">
        <f>ROUND(I286*H286,2)</f>
        <v>0</v>
      </c>
      <c r="BL286" s="17" t="s">
        <v>134</v>
      </c>
      <c r="BM286" s="231" t="s">
        <v>465</v>
      </c>
    </row>
    <row r="287" s="13" customFormat="1">
      <c r="A287" s="13"/>
      <c r="B287" s="233"/>
      <c r="C287" s="234"/>
      <c r="D287" s="235" t="s">
        <v>136</v>
      </c>
      <c r="E287" s="236" t="s">
        <v>1</v>
      </c>
      <c r="F287" s="237" t="s">
        <v>148</v>
      </c>
      <c r="G287" s="234"/>
      <c r="H287" s="238">
        <v>4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136</v>
      </c>
      <c r="AU287" s="244" t="s">
        <v>83</v>
      </c>
      <c r="AV287" s="13" t="s">
        <v>83</v>
      </c>
      <c r="AW287" s="13" t="s">
        <v>30</v>
      </c>
      <c r="AX287" s="13" t="s">
        <v>81</v>
      </c>
      <c r="AY287" s="244" t="s">
        <v>127</v>
      </c>
    </row>
    <row r="288" s="2" customFormat="1" ht="24.15" customHeight="1">
      <c r="A288" s="38"/>
      <c r="B288" s="39"/>
      <c r="C288" s="219" t="s">
        <v>466</v>
      </c>
      <c r="D288" s="219" t="s">
        <v>130</v>
      </c>
      <c r="E288" s="220" t="s">
        <v>467</v>
      </c>
      <c r="F288" s="221" t="s">
        <v>468</v>
      </c>
      <c r="G288" s="222" t="s">
        <v>133</v>
      </c>
      <c r="H288" s="223">
        <v>12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38</v>
      </c>
      <c r="O288" s="91"/>
      <c r="P288" s="229">
        <f>O288*H288</f>
        <v>0</v>
      </c>
      <c r="Q288" s="229">
        <v>0.00069999999999999999</v>
      </c>
      <c r="R288" s="229">
        <f>Q288*H288</f>
        <v>0.0083999999999999995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134</v>
      </c>
      <c r="AT288" s="231" t="s">
        <v>130</v>
      </c>
      <c r="AU288" s="231" t="s">
        <v>83</v>
      </c>
      <c r="AY288" s="17" t="s">
        <v>127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81</v>
      </c>
      <c r="BK288" s="232">
        <f>ROUND(I288*H288,2)</f>
        <v>0</v>
      </c>
      <c r="BL288" s="17" t="s">
        <v>134</v>
      </c>
      <c r="BM288" s="231" t="s">
        <v>469</v>
      </c>
    </row>
    <row r="289" s="13" customFormat="1">
      <c r="A289" s="13"/>
      <c r="B289" s="233"/>
      <c r="C289" s="234"/>
      <c r="D289" s="235" t="s">
        <v>136</v>
      </c>
      <c r="E289" s="236" t="s">
        <v>1</v>
      </c>
      <c r="F289" s="237" t="s">
        <v>184</v>
      </c>
      <c r="G289" s="234"/>
      <c r="H289" s="238">
        <v>12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136</v>
      </c>
      <c r="AU289" s="244" t="s">
        <v>83</v>
      </c>
      <c r="AV289" s="13" t="s">
        <v>83</v>
      </c>
      <c r="AW289" s="13" t="s">
        <v>30</v>
      </c>
      <c r="AX289" s="13" t="s">
        <v>81</v>
      </c>
      <c r="AY289" s="244" t="s">
        <v>127</v>
      </c>
    </row>
    <row r="290" s="2" customFormat="1" ht="24.15" customHeight="1">
      <c r="A290" s="38"/>
      <c r="B290" s="39"/>
      <c r="C290" s="219" t="s">
        <v>470</v>
      </c>
      <c r="D290" s="219" t="s">
        <v>130</v>
      </c>
      <c r="E290" s="220" t="s">
        <v>471</v>
      </c>
      <c r="F290" s="221" t="s">
        <v>472</v>
      </c>
      <c r="G290" s="222" t="s">
        <v>133</v>
      </c>
      <c r="H290" s="223">
        <v>1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38</v>
      </c>
      <c r="O290" s="91"/>
      <c r="P290" s="229">
        <f>O290*H290</f>
        <v>0</v>
      </c>
      <c r="Q290" s="229">
        <v>0.00107</v>
      </c>
      <c r="R290" s="229">
        <f>Q290*H290</f>
        <v>0.00107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134</v>
      </c>
      <c r="AT290" s="231" t="s">
        <v>130</v>
      </c>
      <c r="AU290" s="231" t="s">
        <v>83</v>
      </c>
      <c r="AY290" s="17" t="s">
        <v>127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81</v>
      </c>
      <c r="BK290" s="232">
        <f>ROUND(I290*H290,2)</f>
        <v>0</v>
      </c>
      <c r="BL290" s="17" t="s">
        <v>134</v>
      </c>
      <c r="BM290" s="231" t="s">
        <v>473</v>
      </c>
    </row>
    <row r="291" s="13" customFormat="1">
      <c r="A291" s="13"/>
      <c r="B291" s="233"/>
      <c r="C291" s="234"/>
      <c r="D291" s="235" t="s">
        <v>136</v>
      </c>
      <c r="E291" s="236" t="s">
        <v>1</v>
      </c>
      <c r="F291" s="237" t="s">
        <v>81</v>
      </c>
      <c r="G291" s="234"/>
      <c r="H291" s="238">
        <v>1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136</v>
      </c>
      <c r="AU291" s="244" t="s">
        <v>83</v>
      </c>
      <c r="AV291" s="13" t="s">
        <v>83</v>
      </c>
      <c r="AW291" s="13" t="s">
        <v>30</v>
      </c>
      <c r="AX291" s="13" t="s">
        <v>81</v>
      </c>
      <c r="AY291" s="244" t="s">
        <v>127</v>
      </c>
    </row>
    <row r="292" s="2" customFormat="1" ht="21.75" customHeight="1">
      <c r="A292" s="38"/>
      <c r="B292" s="39"/>
      <c r="C292" s="219" t="s">
        <v>474</v>
      </c>
      <c r="D292" s="219" t="s">
        <v>130</v>
      </c>
      <c r="E292" s="220" t="s">
        <v>475</v>
      </c>
      <c r="F292" s="221" t="s">
        <v>476</v>
      </c>
      <c r="G292" s="222" t="s">
        <v>133</v>
      </c>
      <c r="H292" s="223">
        <v>5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38</v>
      </c>
      <c r="O292" s="91"/>
      <c r="P292" s="229">
        <f>O292*H292</f>
        <v>0</v>
      </c>
      <c r="Q292" s="229">
        <v>0.0016800000000000001</v>
      </c>
      <c r="R292" s="229">
        <f>Q292*H292</f>
        <v>0.0084000000000000012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134</v>
      </c>
      <c r="AT292" s="231" t="s">
        <v>130</v>
      </c>
      <c r="AU292" s="231" t="s">
        <v>83</v>
      </c>
      <c r="AY292" s="17" t="s">
        <v>127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81</v>
      </c>
      <c r="BK292" s="232">
        <f>ROUND(I292*H292,2)</f>
        <v>0</v>
      </c>
      <c r="BL292" s="17" t="s">
        <v>134</v>
      </c>
      <c r="BM292" s="231" t="s">
        <v>477</v>
      </c>
    </row>
    <row r="293" s="13" customFormat="1">
      <c r="A293" s="13"/>
      <c r="B293" s="233"/>
      <c r="C293" s="234"/>
      <c r="D293" s="235" t="s">
        <v>136</v>
      </c>
      <c r="E293" s="236" t="s">
        <v>1</v>
      </c>
      <c r="F293" s="237" t="s">
        <v>153</v>
      </c>
      <c r="G293" s="234"/>
      <c r="H293" s="238">
        <v>5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136</v>
      </c>
      <c r="AU293" s="244" t="s">
        <v>83</v>
      </c>
      <c r="AV293" s="13" t="s">
        <v>83</v>
      </c>
      <c r="AW293" s="13" t="s">
        <v>30</v>
      </c>
      <c r="AX293" s="13" t="s">
        <v>81</v>
      </c>
      <c r="AY293" s="244" t="s">
        <v>127</v>
      </c>
    </row>
    <row r="294" s="2" customFormat="1" ht="24.15" customHeight="1">
      <c r="A294" s="38"/>
      <c r="B294" s="39"/>
      <c r="C294" s="219" t="s">
        <v>478</v>
      </c>
      <c r="D294" s="219" t="s">
        <v>130</v>
      </c>
      <c r="E294" s="220" t="s">
        <v>479</v>
      </c>
      <c r="F294" s="221" t="s">
        <v>480</v>
      </c>
      <c r="G294" s="222" t="s">
        <v>133</v>
      </c>
      <c r="H294" s="223">
        <v>6</v>
      </c>
      <c r="I294" s="224"/>
      <c r="J294" s="225">
        <f>ROUND(I294*H294,2)</f>
        <v>0</v>
      </c>
      <c r="K294" s="226"/>
      <c r="L294" s="44"/>
      <c r="M294" s="227" t="s">
        <v>1</v>
      </c>
      <c r="N294" s="228" t="s">
        <v>38</v>
      </c>
      <c r="O294" s="91"/>
      <c r="P294" s="229">
        <f>O294*H294</f>
        <v>0</v>
      </c>
      <c r="Q294" s="229">
        <v>0.00052999999999999998</v>
      </c>
      <c r="R294" s="229">
        <f>Q294*H294</f>
        <v>0.0031799999999999997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134</v>
      </c>
      <c r="AT294" s="231" t="s">
        <v>130</v>
      </c>
      <c r="AU294" s="231" t="s">
        <v>83</v>
      </c>
      <c r="AY294" s="17" t="s">
        <v>127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81</v>
      </c>
      <c r="BK294" s="232">
        <f>ROUND(I294*H294,2)</f>
        <v>0</v>
      </c>
      <c r="BL294" s="17" t="s">
        <v>134</v>
      </c>
      <c r="BM294" s="231" t="s">
        <v>481</v>
      </c>
    </row>
    <row r="295" s="13" customFormat="1">
      <c r="A295" s="13"/>
      <c r="B295" s="233"/>
      <c r="C295" s="234"/>
      <c r="D295" s="235" t="s">
        <v>136</v>
      </c>
      <c r="E295" s="236" t="s">
        <v>1</v>
      </c>
      <c r="F295" s="237" t="s">
        <v>141</v>
      </c>
      <c r="G295" s="234"/>
      <c r="H295" s="238">
        <v>6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136</v>
      </c>
      <c r="AU295" s="244" t="s">
        <v>83</v>
      </c>
      <c r="AV295" s="13" t="s">
        <v>83</v>
      </c>
      <c r="AW295" s="13" t="s">
        <v>30</v>
      </c>
      <c r="AX295" s="13" t="s">
        <v>81</v>
      </c>
      <c r="AY295" s="244" t="s">
        <v>127</v>
      </c>
    </row>
    <row r="296" s="2" customFormat="1" ht="24.15" customHeight="1">
      <c r="A296" s="38"/>
      <c r="B296" s="39"/>
      <c r="C296" s="219" t="s">
        <v>482</v>
      </c>
      <c r="D296" s="219" t="s">
        <v>130</v>
      </c>
      <c r="E296" s="220" t="s">
        <v>483</v>
      </c>
      <c r="F296" s="221" t="s">
        <v>484</v>
      </c>
      <c r="G296" s="222" t="s">
        <v>133</v>
      </c>
      <c r="H296" s="223">
        <v>1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38</v>
      </c>
      <c r="O296" s="91"/>
      <c r="P296" s="229">
        <f>O296*H296</f>
        <v>0</v>
      </c>
      <c r="Q296" s="229">
        <v>0.00147</v>
      </c>
      <c r="R296" s="229">
        <f>Q296*H296</f>
        <v>0.00147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134</v>
      </c>
      <c r="AT296" s="231" t="s">
        <v>130</v>
      </c>
      <c r="AU296" s="231" t="s">
        <v>83</v>
      </c>
      <c r="AY296" s="17" t="s">
        <v>127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81</v>
      </c>
      <c r="BK296" s="232">
        <f>ROUND(I296*H296,2)</f>
        <v>0</v>
      </c>
      <c r="BL296" s="17" t="s">
        <v>134</v>
      </c>
      <c r="BM296" s="231" t="s">
        <v>485</v>
      </c>
    </row>
    <row r="297" s="13" customFormat="1">
      <c r="A297" s="13"/>
      <c r="B297" s="233"/>
      <c r="C297" s="234"/>
      <c r="D297" s="235" t="s">
        <v>136</v>
      </c>
      <c r="E297" s="236" t="s">
        <v>1</v>
      </c>
      <c r="F297" s="237" t="s">
        <v>81</v>
      </c>
      <c r="G297" s="234"/>
      <c r="H297" s="238">
        <v>1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136</v>
      </c>
      <c r="AU297" s="244" t="s">
        <v>83</v>
      </c>
      <c r="AV297" s="13" t="s">
        <v>83</v>
      </c>
      <c r="AW297" s="13" t="s">
        <v>30</v>
      </c>
      <c r="AX297" s="13" t="s">
        <v>81</v>
      </c>
      <c r="AY297" s="244" t="s">
        <v>127</v>
      </c>
    </row>
    <row r="298" s="2" customFormat="1" ht="37.8" customHeight="1">
      <c r="A298" s="38"/>
      <c r="B298" s="39"/>
      <c r="C298" s="219" t="s">
        <v>486</v>
      </c>
      <c r="D298" s="219" t="s">
        <v>130</v>
      </c>
      <c r="E298" s="220" t="s">
        <v>487</v>
      </c>
      <c r="F298" s="221" t="s">
        <v>488</v>
      </c>
      <c r="G298" s="222" t="s">
        <v>133</v>
      </c>
      <c r="H298" s="223">
        <v>2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38</v>
      </c>
      <c r="O298" s="91"/>
      <c r="P298" s="229">
        <f>O298*H298</f>
        <v>0</v>
      </c>
      <c r="Q298" s="229">
        <v>0.00147</v>
      </c>
      <c r="R298" s="229">
        <f>Q298*H298</f>
        <v>0.0029399999999999999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134</v>
      </c>
      <c r="AT298" s="231" t="s">
        <v>130</v>
      </c>
      <c r="AU298" s="231" t="s">
        <v>83</v>
      </c>
      <c r="AY298" s="17" t="s">
        <v>127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81</v>
      </c>
      <c r="BK298" s="232">
        <f>ROUND(I298*H298,2)</f>
        <v>0</v>
      </c>
      <c r="BL298" s="17" t="s">
        <v>134</v>
      </c>
      <c r="BM298" s="231" t="s">
        <v>489</v>
      </c>
    </row>
    <row r="299" s="13" customFormat="1">
      <c r="A299" s="13"/>
      <c r="B299" s="233"/>
      <c r="C299" s="234"/>
      <c r="D299" s="235" t="s">
        <v>136</v>
      </c>
      <c r="E299" s="236" t="s">
        <v>1</v>
      </c>
      <c r="F299" s="237" t="s">
        <v>83</v>
      </c>
      <c r="G299" s="234"/>
      <c r="H299" s="238">
        <v>2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136</v>
      </c>
      <c r="AU299" s="244" t="s">
        <v>83</v>
      </c>
      <c r="AV299" s="13" t="s">
        <v>83</v>
      </c>
      <c r="AW299" s="13" t="s">
        <v>30</v>
      </c>
      <c r="AX299" s="13" t="s">
        <v>81</v>
      </c>
      <c r="AY299" s="244" t="s">
        <v>127</v>
      </c>
    </row>
    <row r="300" s="2" customFormat="1" ht="24.15" customHeight="1">
      <c r="A300" s="38"/>
      <c r="B300" s="39"/>
      <c r="C300" s="219" t="s">
        <v>490</v>
      </c>
      <c r="D300" s="219" t="s">
        <v>130</v>
      </c>
      <c r="E300" s="220" t="s">
        <v>491</v>
      </c>
      <c r="F300" s="221" t="s">
        <v>492</v>
      </c>
      <c r="G300" s="222" t="s">
        <v>133</v>
      </c>
      <c r="H300" s="223">
        <v>5</v>
      </c>
      <c r="I300" s="224"/>
      <c r="J300" s="225">
        <f>ROUND(I300*H300,2)</f>
        <v>0</v>
      </c>
      <c r="K300" s="226"/>
      <c r="L300" s="44"/>
      <c r="M300" s="227" t="s">
        <v>1</v>
      </c>
      <c r="N300" s="228" t="s">
        <v>38</v>
      </c>
      <c r="O300" s="91"/>
      <c r="P300" s="229">
        <f>O300*H300</f>
        <v>0</v>
      </c>
      <c r="Q300" s="229">
        <v>0.00075000000000000002</v>
      </c>
      <c r="R300" s="229">
        <f>Q300*H300</f>
        <v>0.0037499999999999999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134</v>
      </c>
      <c r="AT300" s="231" t="s">
        <v>130</v>
      </c>
      <c r="AU300" s="231" t="s">
        <v>83</v>
      </c>
      <c r="AY300" s="17" t="s">
        <v>127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81</v>
      </c>
      <c r="BK300" s="232">
        <f>ROUND(I300*H300,2)</f>
        <v>0</v>
      </c>
      <c r="BL300" s="17" t="s">
        <v>134</v>
      </c>
      <c r="BM300" s="231" t="s">
        <v>493</v>
      </c>
    </row>
    <row r="301" s="13" customFormat="1">
      <c r="A301" s="13"/>
      <c r="B301" s="233"/>
      <c r="C301" s="234"/>
      <c r="D301" s="235" t="s">
        <v>136</v>
      </c>
      <c r="E301" s="236" t="s">
        <v>1</v>
      </c>
      <c r="F301" s="237" t="s">
        <v>153</v>
      </c>
      <c r="G301" s="234"/>
      <c r="H301" s="238">
        <v>5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136</v>
      </c>
      <c r="AU301" s="244" t="s">
        <v>83</v>
      </c>
      <c r="AV301" s="13" t="s">
        <v>83</v>
      </c>
      <c r="AW301" s="13" t="s">
        <v>30</v>
      </c>
      <c r="AX301" s="13" t="s">
        <v>81</v>
      </c>
      <c r="AY301" s="244" t="s">
        <v>127</v>
      </c>
    </row>
    <row r="302" s="2" customFormat="1" ht="21.75" customHeight="1">
      <c r="A302" s="38"/>
      <c r="B302" s="39"/>
      <c r="C302" s="219" t="s">
        <v>494</v>
      </c>
      <c r="D302" s="219" t="s">
        <v>130</v>
      </c>
      <c r="E302" s="220" t="s">
        <v>495</v>
      </c>
      <c r="F302" s="221" t="s">
        <v>496</v>
      </c>
      <c r="G302" s="222" t="s">
        <v>133</v>
      </c>
      <c r="H302" s="223">
        <v>10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38</v>
      </c>
      <c r="O302" s="91"/>
      <c r="P302" s="229">
        <f>O302*H302</f>
        <v>0</v>
      </c>
      <c r="Q302" s="229">
        <v>0.00024000000000000001</v>
      </c>
      <c r="R302" s="229">
        <f>Q302*H302</f>
        <v>0.0024000000000000002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134</v>
      </c>
      <c r="AT302" s="231" t="s">
        <v>130</v>
      </c>
      <c r="AU302" s="231" t="s">
        <v>83</v>
      </c>
      <c r="AY302" s="17" t="s">
        <v>127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81</v>
      </c>
      <c r="BK302" s="232">
        <f>ROUND(I302*H302,2)</f>
        <v>0</v>
      </c>
      <c r="BL302" s="17" t="s">
        <v>134</v>
      </c>
      <c r="BM302" s="231" t="s">
        <v>497</v>
      </c>
    </row>
    <row r="303" s="13" customFormat="1">
      <c r="A303" s="13"/>
      <c r="B303" s="233"/>
      <c r="C303" s="234"/>
      <c r="D303" s="235" t="s">
        <v>136</v>
      </c>
      <c r="E303" s="236" t="s">
        <v>1</v>
      </c>
      <c r="F303" s="237" t="s">
        <v>174</v>
      </c>
      <c r="G303" s="234"/>
      <c r="H303" s="238">
        <v>10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136</v>
      </c>
      <c r="AU303" s="244" t="s">
        <v>83</v>
      </c>
      <c r="AV303" s="13" t="s">
        <v>83</v>
      </c>
      <c r="AW303" s="13" t="s">
        <v>30</v>
      </c>
      <c r="AX303" s="13" t="s">
        <v>81</v>
      </c>
      <c r="AY303" s="244" t="s">
        <v>127</v>
      </c>
    </row>
    <row r="304" s="2" customFormat="1" ht="16.5" customHeight="1">
      <c r="A304" s="38"/>
      <c r="B304" s="39"/>
      <c r="C304" s="219" t="s">
        <v>498</v>
      </c>
      <c r="D304" s="219" t="s">
        <v>130</v>
      </c>
      <c r="E304" s="220" t="s">
        <v>499</v>
      </c>
      <c r="F304" s="221" t="s">
        <v>500</v>
      </c>
      <c r="G304" s="222" t="s">
        <v>133</v>
      </c>
      <c r="H304" s="223">
        <v>6</v>
      </c>
      <c r="I304" s="224"/>
      <c r="J304" s="225">
        <f>ROUND(I304*H304,2)</f>
        <v>0</v>
      </c>
      <c r="K304" s="226"/>
      <c r="L304" s="44"/>
      <c r="M304" s="227" t="s">
        <v>1</v>
      </c>
      <c r="N304" s="228" t="s">
        <v>38</v>
      </c>
      <c r="O304" s="91"/>
      <c r="P304" s="229">
        <f>O304*H304</f>
        <v>0</v>
      </c>
      <c r="Q304" s="229">
        <v>0.00024000000000000001</v>
      </c>
      <c r="R304" s="229">
        <f>Q304*H304</f>
        <v>0.0014400000000000001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134</v>
      </c>
      <c r="AT304" s="231" t="s">
        <v>130</v>
      </c>
      <c r="AU304" s="231" t="s">
        <v>83</v>
      </c>
      <c r="AY304" s="17" t="s">
        <v>127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81</v>
      </c>
      <c r="BK304" s="232">
        <f>ROUND(I304*H304,2)</f>
        <v>0</v>
      </c>
      <c r="BL304" s="17" t="s">
        <v>134</v>
      </c>
      <c r="BM304" s="231" t="s">
        <v>501</v>
      </c>
    </row>
    <row r="305" s="13" customFormat="1">
      <c r="A305" s="13"/>
      <c r="B305" s="233"/>
      <c r="C305" s="234"/>
      <c r="D305" s="235" t="s">
        <v>136</v>
      </c>
      <c r="E305" s="236" t="s">
        <v>1</v>
      </c>
      <c r="F305" s="237" t="s">
        <v>141</v>
      </c>
      <c r="G305" s="234"/>
      <c r="H305" s="238">
        <v>6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136</v>
      </c>
      <c r="AU305" s="244" t="s">
        <v>83</v>
      </c>
      <c r="AV305" s="13" t="s">
        <v>83</v>
      </c>
      <c r="AW305" s="13" t="s">
        <v>30</v>
      </c>
      <c r="AX305" s="13" t="s">
        <v>81</v>
      </c>
      <c r="AY305" s="244" t="s">
        <v>127</v>
      </c>
    </row>
    <row r="306" s="2" customFormat="1" ht="21.75" customHeight="1">
      <c r="A306" s="38"/>
      <c r="B306" s="39"/>
      <c r="C306" s="219" t="s">
        <v>502</v>
      </c>
      <c r="D306" s="219" t="s">
        <v>130</v>
      </c>
      <c r="E306" s="220" t="s">
        <v>503</v>
      </c>
      <c r="F306" s="221" t="s">
        <v>504</v>
      </c>
      <c r="G306" s="222" t="s">
        <v>145</v>
      </c>
      <c r="H306" s="223">
        <v>0.068000000000000005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38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134</v>
      </c>
      <c r="AT306" s="231" t="s">
        <v>130</v>
      </c>
      <c r="AU306" s="231" t="s">
        <v>83</v>
      </c>
      <c r="AY306" s="17" t="s">
        <v>127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81</v>
      </c>
      <c r="BK306" s="232">
        <f>ROUND(I306*H306,2)</f>
        <v>0</v>
      </c>
      <c r="BL306" s="17" t="s">
        <v>134</v>
      </c>
      <c r="BM306" s="231" t="s">
        <v>505</v>
      </c>
    </row>
    <row r="307" s="12" customFormat="1" ht="22.8" customHeight="1">
      <c r="A307" s="12"/>
      <c r="B307" s="203"/>
      <c r="C307" s="204"/>
      <c r="D307" s="205" t="s">
        <v>72</v>
      </c>
      <c r="E307" s="217" t="s">
        <v>506</v>
      </c>
      <c r="F307" s="217" t="s">
        <v>507</v>
      </c>
      <c r="G307" s="204"/>
      <c r="H307" s="204"/>
      <c r="I307" s="207"/>
      <c r="J307" s="218">
        <f>BK307</f>
        <v>0</v>
      </c>
      <c r="K307" s="204"/>
      <c r="L307" s="209"/>
      <c r="M307" s="210"/>
      <c r="N307" s="211"/>
      <c r="O307" s="211"/>
      <c r="P307" s="212">
        <f>SUM(P308:P309)</f>
        <v>0</v>
      </c>
      <c r="Q307" s="211"/>
      <c r="R307" s="212">
        <f>SUM(R308:R309)</f>
        <v>0.0041700000000000001</v>
      </c>
      <c r="S307" s="211"/>
      <c r="T307" s="21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4" t="s">
        <v>83</v>
      </c>
      <c r="AT307" s="215" t="s">
        <v>72</v>
      </c>
      <c r="AU307" s="215" t="s">
        <v>81</v>
      </c>
      <c r="AY307" s="214" t="s">
        <v>127</v>
      </c>
      <c r="BK307" s="216">
        <f>SUM(BK308:BK309)</f>
        <v>0</v>
      </c>
    </row>
    <row r="308" s="2" customFormat="1" ht="24.15" customHeight="1">
      <c r="A308" s="38"/>
      <c r="B308" s="39"/>
      <c r="C308" s="219" t="s">
        <v>508</v>
      </c>
      <c r="D308" s="219" t="s">
        <v>130</v>
      </c>
      <c r="E308" s="220" t="s">
        <v>509</v>
      </c>
      <c r="F308" s="221" t="s">
        <v>510</v>
      </c>
      <c r="G308" s="222" t="s">
        <v>139</v>
      </c>
      <c r="H308" s="223">
        <v>139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38</v>
      </c>
      <c r="O308" s="91"/>
      <c r="P308" s="229">
        <f>O308*H308</f>
        <v>0</v>
      </c>
      <c r="Q308" s="229">
        <v>3.0000000000000001E-05</v>
      </c>
      <c r="R308" s="229">
        <f>Q308*H308</f>
        <v>0.0041700000000000001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134</v>
      </c>
      <c r="AT308" s="231" t="s">
        <v>130</v>
      </c>
      <c r="AU308" s="231" t="s">
        <v>83</v>
      </c>
      <c r="AY308" s="17" t="s">
        <v>127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81</v>
      </c>
      <c r="BK308" s="232">
        <f>ROUND(I308*H308,2)</f>
        <v>0</v>
      </c>
      <c r="BL308" s="17" t="s">
        <v>134</v>
      </c>
      <c r="BM308" s="231" t="s">
        <v>511</v>
      </c>
    </row>
    <row r="309" s="13" customFormat="1">
      <c r="A309" s="13"/>
      <c r="B309" s="233"/>
      <c r="C309" s="234"/>
      <c r="D309" s="235" t="s">
        <v>136</v>
      </c>
      <c r="E309" s="236" t="s">
        <v>1</v>
      </c>
      <c r="F309" s="237" t="s">
        <v>512</v>
      </c>
      <c r="G309" s="234"/>
      <c r="H309" s="238">
        <v>139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136</v>
      </c>
      <c r="AU309" s="244" t="s">
        <v>83</v>
      </c>
      <c r="AV309" s="13" t="s">
        <v>83</v>
      </c>
      <c r="AW309" s="13" t="s">
        <v>30</v>
      </c>
      <c r="AX309" s="13" t="s">
        <v>81</v>
      </c>
      <c r="AY309" s="244" t="s">
        <v>127</v>
      </c>
    </row>
    <row r="310" s="12" customFormat="1" ht="22.8" customHeight="1">
      <c r="A310" s="12"/>
      <c r="B310" s="203"/>
      <c r="C310" s="204"/>
      <c r="D310" s="205" t="s">
        <v>72</v>
      </c>
      <c r="E310" s="217" t="s">
        <v>513</v>
      </c>
      <c r="F310" s="217" t="s">
        <v>514</v>
      </c>
      <c r="G310" s="204"/>
      <c r="H310" s="204"/>
      <c r="I310" s="207"/>
      <c r="J310" s="218">
        <f>BK310</f>
        <v>0</v>
      </c>
      <c r="K310" s="204"/>
      <c r="L310" s="209"/>
      <c r="M310" s="210"/>
      <c r="N310" s="211"/>
      <c r="O310" s="211"/>
      <c r="P310" s="212">
        <f>SUM(P311:P329)</f>
        <v>0</v>
      </c>
      <c r="Q310" s="211"/>
      <c r="R310" s="212">
        <f>SUM(R311:R329)</f>
        <v>0.12925999999999999</v>
      </c>
      <c r="S310" s="211"/>
      <c r="T310" s="213">
        <f>SUM(T311:T329)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4" t="s">
        <v>83</v>
      </c>
      <c r="AT310" s="215" t="s">
        <v>72</v>
      </c>
      <c r="AU310" s="215" t="s">
        <v>81</v>
      </c>
      <c r="AY310" s="214" t="s">
        <v>127</v>
      </c>
      <c r="BK310" s="216">
        <f>SUM(BK311:BK329)</f>
        <v>0</v>
      </c>
    </row>
    <row r="311" s="2" customFormat="1" ht="16.5" customHeight="1">
      <c r="A311" s="38"/>
      <c r="B311" s="39"/>
      <c r="C311" s="219" t="s">
        <v>515</v>
      </c>
      <c r="D311" s="219" t="s">
        <v>130</v>
      </c>
      <c r="E311" s="220" t="s">
        <v>516</v>
      </c>
      <c r="F311" s="221" t="s">
        <v>517</v>
      </c>
      <c r="G311" s="222" t="s">
        <v>139</v>
      </c>
      <c r="H311" s="223">
        <v>108</v>
      </c>
      <c r="I311" s="224"/>
      <c r="J311" s="225">
        <f>ROUND(I311*H311,2)</f>
        <v>0</v>
      </c>
      <c r="K311" s="226"/>
      <c r="L311" s="44"/>
      <c r="M311" s="227" t="s">
        <v>1</v>
      </c>
      <c r="N311" s="228" t="s">
        <v>38</v>
      </c>
      <c r="O311" s="91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134</v>
      </c>
      <c r="AT311" s="231" t="s">
        <v>130</v>
      </c>
      <c r="AU311" s="231" t="s">
        <v>83</v>
      </c>
      <c r="AY311" s="17" t="s">
        <v>127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81</v>
      </c>
      <c r="BK311" s="232">
        <f>ROUND(I311*H311,2)</f>
        <v>0</v>
      </c>
      <c r="BL311" s="17" t="s">
        <v>134</v>
      </c>
      <c r="BM311" s="231" t="s">
        <v>518</v>
      </c>
    </row>
    <row r="312" s="13" customFormat="1">
      <c r="A312" s="13"/>
      <c r="B312" s="233"/>
      <c r="C312" s="234"/>
      <c r="D312" s="235" t="s">
        <v>136</v>
      </c>
      <c r="E312" s="236" t="s">
        <v>1</v>
      </c>
      <c r="F312" s="237" t="s">
        <v>519</v>
      </c>
      <c r="G312" s="234"/>
      <c r="H312" s="238">
        <v>108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136</v>
      </c>
      <c r="AU312" s="244" t="s">
        <v>83</v>
      </c>
      <c r="AV312" s="13" t="s">
        <v>83</v>
      </c>
      <c r="AW312" s="13" t="s">
        <v>30</v>
      </c>
      <c r="AX312" s="13" t="s">
        <v>81</v>
      </c>
      <c r="AY312" s="244" t="s">
        <v>127</v>
      </c>
    </row>
    <row r="313" s="2" customFormat="1" ht="24.15" customHeight="1">
      <c r="A313" s="38"/>
      <c r="B313" s="39"/>
      <c r="C313" s="219" t="s">
        <v>520</v>
      </c>
      <c r="D313" s="219" t="s">
        <v>130</v>
      </c>
      <c r="E313" s="220" t="s">
        <v>521</v>
      </c>
      <c r="F313" s="221" t="s">
        <v>522</v>
      </c>
      <c r="G313" s="222" t="s">
        <v>139</v>
      </c>
      <c r="H313" s="223">
        <v>52</v>
      </c>
      <c r="I313" s="224"/>
      <c r="J313" s="225">
        <f>ROUND(I313*H313,2)</f>
        <v>0</v>
      </c>
      <c r="K313" s="226"/>
      <c r="L313" s="44"/>
      <c r="M313" s="227" t="s">
        <v>1</v>
      </c>
      <c r="N313" s="228" t="s">
        <v>38</v>
      </c>
      <c r="O313" s="91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134</v>
      </c>
      <c r="AT313" s="231" t="s">
        <v>130</v>
      </c>
      <c r="AU313" s="231" t="s">
        <v>83</v>
      </c>
      <c r="AY313" s="17" t="s">
        <v>127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81</v>
      </c>
      <c r="BK313" s="232">
        <f>ROUND(I313*H313,2)</f>
        <v>0</v>
      </c>
      <c r="BL313" s="17" t="s">
        <v>134</v>
      </c>
      <c r="BM313" s="231" t="s">
        <v>523</v>
      </c>
    </row>
    <row r="314" s="13" customFormat="1">
      <c r="A314" s="13"/>
      <c r="B314" s="233"/>
      <c r="C314" s="234"/>
      <c r="D314" s="235" t="s">
        <v>136</v>
      </c>
      <c r="E314" s="236" t="s">
        <v>1</v>
      </c>
      <c r="F314" s="237" t="s">
        <v>292</v>
      </c>
      <c r="G314" s="234"/>
      <c r="H314" s="238">
        <v>52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136</v>
      </c>
      <c r="AU314" s="244" t="s">
        <v>83</v>
      </c>
      <c r="AV314" s="13" t="s">
        <v>83</v>
      </c>
      <c r="AW314" s="13" t="s">
        <v>30</v>
      </c>
      <c r="AX314" s="13" t="s">
        <v>81</v>
      </c>
      <c r="AY314" s="244" t="s">
        <v>127</v>
      </c>
    </row>
    <row r="315" s="2" customFormat="1" ht="33" customHeight="1">
      <c r="A315" s="38"/>
      <c r="B315" s="39"/>
      <c r="C315" s="219" t="s">
        <v>524</v>
      </c>
      <c r="D315" s="219" t="s">
        <v>130</v>
      </c>
      <c r="E315" s="220" t="s">
        <v>525</v>
      </c>
      <c r="F315" s="221" t="s">
        <v>526</v>
      </c>
      <c r="G315" s="222" t="s">
        <v>139</v>
      </c>
      <c r="H315" s="223">
        <v>118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38</v>
      </c>
      <c r="O315" s="91"/>
      <c r="P315" s="229">
        <f>O315*H315</f>
        <v>0</v>
      </c>
      <c r="Q315" s="229">
        <v>0.00019000000000000001</v>
      </c>
      <c r="R315" s="229">
        <f>Q315*H315</f>
        <v>0.022420000000000002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134</v>
      </c>
      <c r="AT315" s="231" t="s">
        <v>130</v>
      </c>
      <c r="AU315" s="231" t="s">
        <v>83</v>
      </c>
      <c r="AY315" s="17" t="s">
        <v>127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81</v>
      </c>
      <c r="BK315" s="232">
        <f>ROUND(I315*H315,2)</f>
        <v>0</v>
      </c>
      <c r="BL315" s="17" t="s">
        <v>134</v>
      </c>
      <c r="BM315" s="231" t="s">
        <v>527</v>
      </c>
    </row>
    <row r="316" s="13" customFormat="1">
      <c r="A316" s="13"/>
      <c r="B316" s="233"/>
      <c r="C316" s="234"/>
      <c r="D316" s="235" t="s">
        <v>136</v>
      </c>
      <c r="E316" s="236" t="s">
        <v>1</v>
      </c>
      <c r="F316" s="237" t="s">
        <v>327</v>
      </c>
      <c r="G316" s="234"/>
      <c r="H316" s="238">
        <v>118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136</v>
      </c>
      <c r="AU316" s="244" t="s">
        <v>83</v>
      </c>
      <c r="AV316" s="13" t="s">
        <v>83</v>
      </c>
      <c r="AW316" s="13" t="s">
        <v>30</v>
      </c>
      <c r="AX316" s="13" t="s">
        <v>81</v>
      </c>
      <c r="AY316" s="244" t="s">
        <v>127</v>
      </c>
    </row>
    <row r="317" s="2" customFormat="1" ht="24.15" customHeight="1">
      <c r="A317" s="38"/>
      <c r="B317" s="39"/>
      <c r="C317" s="245" t="s">
        <v>528</v>
      </c>
      <c r="D317" s="245" t="s">
        <v>154</v>
      </c>
      <c r="E317" s="246" t="s">
        <v>529</v>
      </c>
      <c r="F317" s="247" t="s">
        <v>530</v>
      </c>
      <c r="G317" s="248" t="s">
        <v>139</v>
      </c>
      <c r="H317" s="249">
        <v>18</v>
      </c>
      <c r="I317" s="250"/>
      <c r="J317" s="251">
        <f>ROUND(I317*H317,2)</f>
        <v>0</v>
      </c>
      <c r="K317" s="252"/>
      <c r="L317" s="253"/>
      <c r="M317" s="254" t="s">
        <v>1</v>
      </c>
      <c r="N317" s="255" t="s">
        <v>38</v>
      </c>
      <c r="O317" s="91"/>
      <c r="P317" s="229">
        <f>O317*H317</f>
        <v>0</v>
      </c>
      <c r="Q317" s="229">
        <v>0.00027</v>
      </c>
      <c r="R317" s="229">
        <f>Q317*H317</f>
        <v>0.0048599999999999997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157</v>
      </c>
      <c r="AT317" s="231" t="s">
        <v>154</v>
      </c>
      <c r="AU317" s="231" t="s">
        <v>83</v>
      </c>
      <c r="AY317" s="17" t="s">
        <v>127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81</v>
      </c>
      <c r="BK317" s="232">
        <f>ROUND(I317*H317,2)</f>
        <v>0</v>
      </c>
      <c r="BL317" s="17" t="s">
        <v>134</v>
      </c>
      <c r="BM317" s="231" t="s">
        <v>531</v>
      </c>
    </row>
    <row r="318" s="13" customFormat="1">
      <c r="A318" s="13"/>
      <c r="B318" s="233"/>
      <c r="C318" s="234"/>
      <c r="D318" s="235" t="s">
        <v>136</v>
      </c>
      <c r="E318" s="236" t="s">
        <v>1</v>
      </c>
      <c r="F318" s="237" t="s">
        <v>208</v>
      </c>
      <c r="G318" s="234"/>
      <c r="H318" s="238">
        <v>18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136</v>
      </c>
      <c r="AU318" s="244" t="s">
        <v>83</v>
      </c>
      <c r="AV318" s="13" t="s">
        <v>83</v>
      </c>
      <c r="AW318" s="13" t="s">
        <v>30</v>
      </c>
      <c r="AX318" s="13" t="s">
        <v>81</v>
      </c>
      <c r="AY318" s="244" t="s">
        <v>127</v>
      </c>
    </row>
    <row r="319" s="2" customFormat="1" ht="24.15" customHeight="1">
      <c r="A319" s="38"/>
      <c r="B319" s="39"/>
      <c r="C319" s="245" t="s">
        <v>532</v>
      </c>
      <c r="D319" s="245" t="s">
        <v>154</v>
      </c>
      <c r="E319" s="246" t="s">
        <v>533</v>
      </c>
      <c r="F319" s="247" t="s">
        <v>534</v>
      </c>
      <c r="G319" s="248" t="s">
        <v>139</v>
      </c>
      <c r="H319" s="249">
        <v>32</v>
      </c>
      <c r="I319" s="250"/>
      <c r="J319" s="251">
        <f>ROUND(I319*H319,2)</f>
        <v>0</v>
      </c>
      <c r="K319" s="252"/>
      <c r="L319" s="253"/>
      <c r="M319" s="254" t="s">
        <v>1</v>
      </c>
      <c r="N319" s="255" t="s">
        <v>38</v>
      </c>
      <c r="O319" s="91"/>
      <c r="P319" s="229">
        <f>O319*H319</f>
        <v>0</v>
      </c>
      <c r="Q319" s="229">
        <v>0.00064999999999999997</v>
      </c>
      <c r="R319" s="229">
        <f>Q319*H319</f>
        <v>0.020799999999999999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157</v>
      </c>
      <c r="AT319" s="231" t="s">
        <v>154</v>
      </c>
      <c r="AU319" s="231" t="s">
        <v>83</v>
      </c>
      <c r="AY319" s="17" t="s">
        <v>127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81</v>
      </c>
      <c r="BK319" s="232">
        <f>ROUND(I319*H319,2)</f>
        <v>0</v>
      </c>
      <c r="BL319" s="17" t="s">
        <v>134</v>
      </c>
      <c r="BM319" s="231" t="s">
        <v>535</v>
      </c>
    </row>
    <row r="320" s="13" customFormat="1">
      <c r="A320" s="13"/>
      <c r="B320" s="233"/>
      <c r="C320" s="234"/>
      <c r="D320" s="235" t="s">
        <v>136</v>
      </c>
      <c r="E320" s="236" t="s">
        <v>1</v>
      </c>
      <c r="F320" s="237" t="s">
        <v>157</v>
      </c>
      <c r="G320" s="234"/>
      <c r="H320" s="238">
        <v>32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136</v>
      </c>
      <c r="AU320" s="244" t="s">
        <v>83</v>
      </c>
      <c r="AV320" s="13" t="s">
        <v>83</v>
      </c>
      <c r="AW320" s="13" t="s">
        <v>30</v>
      </c>
      <c r="AX320" s="13" t="s">
        <v>81</v>
      </c>
      <c r="AY320" s="244" t="s">
        <v>127</v>
      </c>
    </row>
    <row r="321" s="2" customFormat="1" ht="24.15" customHeight="1">
      <c r="A321" s="38"/>
      <c r="B321" s="39"/>
      <c r="C321" s="245" t="s">
        <v>536</v>
      </c>
      <c r="D321" s="245" t="s">
        <v>154</v>
      </c>
      <c r="E321" s="246" t="s">
        <v>537</v>
      </c>
      <c r="F321" s="247" t="s">
        <v>538</v>
      </c>
      <c r="G321" s="248" t="s">
        <v>139</v>
      </c>
      <c r="H321" s="249">
        <v>49</v>
      </c>
      <c r="I321" s="250"/>
      <c r="J321" s="251">
        <f>ROUND(I321*H321,2)</f>
        <v>0</v>
      </c>
      <c r="K321" s="252"/>
      <c r="L321" s="253"/>
      <c r="M321" s="254" t="s">
        <v>1</v>
      </c>
      <c r="N321" s="255" t="s">
        <v>38</v>
      </c>
      <c r="O321" s="91"/>
      <c r="P321" s="229">
        <f>O321*H321</f>
        <v>0</v>
      </c>
      <c r="Q321" s="229">
        <v>0.00072000000000000005</v>
      </c>
      <c r="R321" s="229">
        <f>Q321*H321</f>
        <v>0.035279999999999999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157</v>
      </c>
      <c r="AT321" s="231" t="s">
        <v>154</v>
      </c>
      <c r="AU321" s="231" t="s">
        <v>83</v>
      </c>
      <c r="AY321" s="17" t="s">
        <v>127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81</v>
      </c>
      <c r="BK321" s="232">
        <f>ROUND(I321*H321,2)</f>
        <v>0</v>
      </c>
      <c r="BL321" s="17" t="s">
        <v>134</v>
      </c>
      <c r="BM321" s="231" t="s">
        <v>539</v>
      </c>
    </row>
    <row r="322" s="13" customFormat="1">
      <c r="A322" s="13"/>
      <c r="B322" s="233"/>
      <c r="C322" s="234"/>
      <c r="D322" s="235" t="s">
        <v>136</v>
      </c>
      <c r="E322" s="236" t="s">
        <v>1</v>
      </c>
      <c r="F322" s="237" t="s">
        <v>310</v>
      </c>
      <c r="G322" s="234"/>
      <c r="H322" s="238">
        <v>49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136</v>
      </c>
      <c r="AU322" s="244" t="s">
        <v>83</v>
      </c>
      <c r="AV322" s="13" t="s">
        <v>83</v>
      </c>
      <c r="AW322" s="13" t="s">
        <v>30</v>
      </c>
      <c r="AX322" s="13" t="s">
        <v>81</v>
      </c>
      <c r="AY322" s="244" t="s">
        <v>127</v>
      </c>
    </row>
    <row r="323" s="2" customFormat="1" ht="24.15" customHeight="1">
      <c r="A323" s="38"/>
      <c r="B323" s="39"/>
      <c r="C323" s="245" t="s">
        <v>540</v>
      </c>
      <c r="D323" s="245" t="s">
        <v>154</v>
      </c>
      <c r="E323" s="246" t="s">
        <v>541</v>
      </c>
      <c r="F323" s="247" t="s">
        <v>542</v>
      </c>
      <c r="G323" s="248" t="s">
        <v>139</v>
      </c>
      <c r="H323" s="249">
        <v>19</v>
      </c>
      <c r="I323" s="250"/>
      <c r="J323" s="251">
        <f>ROUND(I323*H323,2)</f>
        <v>0</v>
      </c>
      <c r="K323" s="252"/>
      <c r="L323" s="253"/>
      <c r="M323" s="254" t="s">
        <v>1</v>
      </c>
      <c r="N323" s="255" t="s">
        <v>38</v>
      </c>
      <c r="O323" s="91"/>
      <c r="P323" s="229">
        <f>O323*H323</f>
        <v>0</v>
      </c>
      <c r="Q323" s="229">
        <v>0.00077999999999999999</v>
      </c>
      <c r="R323" s="229">
        <f>Q323*H323</f>
        <v>0.01482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157</v>
      </c>
      <c r="AT323" s="231" t="s">
        <v>154</v>
      </c>
      <c r="AU323" s="231" t="s">
        <v>83</v>
      </c>
      <c r="AY323" s="17" t="s">
        <v>127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81</v>
      </c>
      <c r="BK323" s="232">
        <f>ROUND(I323*H323,2)</f>
        <v>0</v>
      </c>
      <c r="BL323" s="17" t="s">
        <v>134</v>
      </c>
      <c r="BM323" s="231" t="s">
        <v>543</v>
      </c>
    </row>
    <row r="324" s="13" customFormat="1">
      <c r="A324" s="13"/>
      <c r="B324" s="233"/>
      <c r="C324" s="234"/>
      <c r="D324" s="235" t="s">
        <v>136</v>
      </c>
      <c r="E324" s="236" t="s">
        <v>1</v>
      </c>
      <c r="F324" s="237" t="s">
        <v>213</v>
      </c>
      <c r="G324" s="234"/>
      <c r="H324" s="238">
        <v>19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136</v>
      </c>
      <c r="AU324" s="244" t="s">
        <v>83</v>
      </c>
      <c r="AV324" s="13" t="s">
        <v>83</v>
      </c>
      <c r="AW324" s="13" t="s">
        <v>30</v>
      </c>
      <c r="AX324" s="13" t="s">
        <v>81</v>
      </c>
      <c r="AY324" s="244" t="s">
        <v>127</v>
      </c>
    </row>
    <row r="325" s="2" customFormat="1" ht="37.8" customHeight="1">
      <c r="A325" s="38"/>
      <c r="B325" s="39"/>
      <c r="C325" s="219" t="s">
        <v>544</v>
      </c>
      <c r="D325" s="219" t="s">
        <v>130</v>
      </c>
      <c r="E325" s="220" t="s">
        <v>545</v>
      </c>
      <c r="F325" s="221" t="s">
        <v>546</v>
      </c>
      <c r="G325" s="222" t="s">
        <v>139</v>
      </c>
      <c r="H325" s="223">
        <v>21</v>
      </c>
      <c r="I325" s="224"/>
      <c r="J325" s="225">
        <f>ROUND(I325*H325,2)</f>
        <v>0</v>
      </c>
      <c r="K325" s="226"/>
      <c r="L325" s="44"/>
      <c r="M325" s="227" t="s">
        <v>1</v>
      </c>
      <c r="N325" s="228" t="s">
        <v>38</v>
      </c>
      <c r="O325" s="91"/>
      <c r="P325" s="229">
        <f>O325*H325</f>
        <v>0</v>
      </c>
      <c r="Q325" s="229">
        <v>0.00027</v>
      </c>
      <c r="R325" s="229">
        <f>Q325*H325</f>
        <v>0.0056699999999999997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134</v>
      </c>
      <c r="AT325" s="231" t="s">
        <v>130</v>
      </c>
      <c r="AU325" s="231" t="s">
        <v>83</v>
      </c>
      <c r="AY325" s="17" t="s">
        <v>127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81</v>
      </c>
      <c r="BK325" s="232">
        <f>ROUND(I325*H325,2)</f>
        <v>0</v>
      </c>
      <c r="BL325" s="17" t="s">
        <v>134</v>
      </c>
      <c r="BM325" s="231" t="s">
        <v>547</v>
      </c>
    </row>
    <row r="326" s="13" customFormat="1">
      <c r="A326" s="13"/>
      <c r="B326" s="233"/>
      <c r="C326" s="234"/>
      <c r="D326" s="235" t="s">
        <v>136</v>
      </c>
      <c r="E326" s="236" t="s">
        <v>1</v>
      </c>
      <c r="F326" s="237" t="s">
        <v>7</v>
      </c>
      <c r="G326" s="234"/>
      <c r="H326" s="238">
        <v>21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136</v>
      </c>
      <c r="AU326" s="244" t="s">
        <v>83</v>
      </c>
      <c r="AV326" s="13" t="s">
        <v>83</v>
      </c>
      <c r="AW326" s="13" t="s">
        <v>30</v>
      </c>
      <c r="AX326" s="13" t="s">
        <v>81</v>
      </c>
      <c r="AY326" s="244" t="s">
        <v>127</v>
      </c>
    </row>
    <row r="327" s="2" customFormat="1" ht="24.15" customHeight="1">
      <c r="A327" s="38"/>
      <c r="B327" s="39"/>
      <c r="C327" s="245" t="s">
        <v>548</v>
      </c>
      <c r="D327" s="245" t="s">
        <v>154</v>
      </c>
      <c r="E327" s="246" t="s">
        <v>549</v>
      </c>
      <c r="F327" s="247" t="s">
        <v>550</v>
      </c>
      <c r="G327" s="248" t="s">
        <v>139</v>
      </c>
      <c r="H327" s="249">
        <v>21</v>
      </c>
      <c r="I327" s="250"/>
      <c r="J327" s="251">
        <f>ROUND(I327*H327,2)</f>
        <v>0</v>
      </c>
      <c r="K327" s="252"/>
      <c r="L327" s="253"/>
      <c r="M327" s="254" t="s">
        <v>1</v>
      </c>
      <c r="N327" s="255" t="s">
        <v>38</v>
      </c>
      <c r="O327" s="91"/>
      <c r="P327" s="229">
        <f>O327*H327</f>
        <v>0</v>
      </c>
      <c r="Q327" s="229">
        <v>0.0012099999999999999</v>
      </c>
      <c r="R327" s="229">
        <f>Q327*H327</f>
        <v>0.025409999999999999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157</v>
      </c>
      <c r="AT327" s="231" t="s">
        <v>154</v>
      </c>
      <c r="AU327" s="231" t="s">
        <v>83</v>
      </c>
      <c r="AY327" s="17" t="s">
        <v>127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81</v>
      </c>
      <c r="BK327" s="232">
        <f>ROUND(I327*H327,2)</f>
        <v>0</v>
      </c>
      <c r="BL327" s="17" t="s">
        <v>134</v>
      </c>
      <c r="BM327" s="231" t="s">
        <v>551</v>
      </c>
    </row>
    <row r="328" s="13" customFormat="1">
      <c r="A328" s="13"/>
      <c r="B328" s="233"/>
      <c r="C328" s="234"/>
      <c r="D328" s="235" t="s">
        <v>136</v>
      </c>
      <c r="E328" s="236" t="s">
        <v>1</v>
      </c>
      <c r="F328" s="237" t="s">
        <v>7</v>
      </c>
      <c r="G328" s="234"/>
      <c r="H328" s="238">
        <v>21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136</v>
      </c>
      <c r="AU328" s="244" t="s">
        <v>83</v>
      </c>
      <c r="AV328" s="13" t="s">
        <v>83</v>
      </c>
      <c r="AW328" s="13" t="s">
        <v>30</v>
      </c>
      <c r="AX328" s="13" t="s">
        <v>81</v>
      </c>
      <c r="AY328" s="244" t="s">
        <v>127</v>
      </c>
    </row>
    <row r="329" s="2" customFormat="1" ht="24.15" customHeight="1">
      <c r="A329" s="38"/>
      <c r="B329" s="39"/>
      <c r="C329" s="219" t="s">
        <v>552</v>
      </c>
      <c r="D329" s="219" t="s">
        <v>130</v>
      </c>
      <c r="E329" s="220" t="s">
        <v>553</v>
      </c>
      <c r="F329" s="221" t="s">
        <v>554</v>
      </c>
      <c r="G329" s="222" t="s">
        <v>145</v>
      </c>
      <c r="H329" s="223">
        <v>0.129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38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134</v>
      </c>
      <c r="AT329" s="231" t="s">
        <v>130</v>
      </c>
      <c r="AU329" s="231" t="s">
        <v>83</v>
      </c>
      <c r="AY329" s="17" t="s">
        <v>127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81</v>
      </c>
      <c r="BK329" s="232">
        <f>ROUND(I329*H329,2)</f>
        <v>0</v>
      </c>
      <c r="BL329" s="17" t="s">
        <v>134</v>
      </c>
      <c r="BM329" s="231" t="s">
        <v>555</v>
      </c>
    </row>
    <row r="330" s="12" customFormat="1" ht="22.8" customHeight="1">
      <c r="A330" s="12"/>
      <c r="B330" s="203"/>
      <c r="C330" s="204"/>
      <c r="D330" s="205" t="s">
        <v>72</v>
      </c>
      <c r="E330" s="217" t="s">
        <v>556</v>
      </c>
      <c r="F330" s="217" t="s">
        <v>557</v>
      </c>
      <c r="G330" s="204"/>
      <c r="H330" s="204"/>
      <c r="I330" s="207"/>
      <c r="J330" s="218">
        <f>BK330</f>
        <v>0</v>
      </c>
      <c r="K330" s="204"/>
      <c r="L330" s="209"/>
      <c r="M330" s="210"/>
      <c r="N330" s="211"/>
      <c r="O330" s="211"/>
      <c r="P330" s="212">
        <f>SUM(P331:P338)</f>
        <v>0</v>
      </c>
      <c r="Q330" s="211"/>
      <c r="R330" s="212">
        <f>SUM(R331:R338)</f>
        <v>0.055</v>
      </c>
      <c r="S330" s="211"/>
      <c r="T330" s="213">
        <f>SUM(T331:T338)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4" t="s">
        <v>81</v>
      </c>
      <c r="AT330" s="215" t="s">
        <v>72</v>
      </c>
      <c r="AU330" s="215" t="s">
        <v>81</v>
      </c>
      <c r="AY330" s="214" t="s">
        <v>127</v>
      </c>
      <c r="BK330" s="216">
        <f>SUM(BK331:BK338)</f>
        <v>0</v>
      </c>
    </row>
    <row r="331" s="2" customFormat="1" ht="21.75" customHeight="1">
      <c r="A331" s="38"/>
      <c r="B331" s="39"/>
      <c r="C331" s="219" t="s">
        <v>558</v>
      </c>
      <c r="D331" s="219" t="s">
        <v>130</v>
      </c>
      <c r="E331" s="220" t="s">
        <v>559</v>
      </c>
      <c r="F331" s="221" t="s">
        <v>560</v>
      </c>
      <c r="G331" s="222" t="s">
        <v>561</v>
      </c>
      <c r="H331" s="223">
        <v>55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38</v>
      </c>
      <c r="O331" s="91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148</v>
      </c>
      <c r="AT331" s="231" t="s">
        <v>130</v>
      </c>
      <c r="AU331" s="231" t="s">
        <v>83</v>
      </c>
      <c r="AY331" s="17" t="s">
        <v>127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81</v>
      </c>
      <c r="BK331" s="232">
        <f>ROUND(I331*H331,2)</f>
        <v>0</v>
      </c>
      <c r="BL331" s="17" t="s">
        <v>148</v>
      </c>
      <c r="BM331" s="231" t="s">
        <v>562</v>
      </c>
    </row>
    <row r="332" s="13" customFormat="1">
      <c r="A332" s="13"/>
      <c r="B332" s="233"/>
      <c r="C332" s="234"/>
      <c r="D332" s="235" t="s">
        <v>136</v>
      </c>
      <c r="E332" s="236" t="s">
        <v>1</v>
      </c>
      <c r="F332" s="237" t="s">
        <v>363</v>
      </c>
      <c r="G332" s="234"/>
      <c r="H332" s="238">
        <v>55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136</v>
      </c>
      <c r="AU332" s="244" t="s">
        <v>83</v>
      </c>
      <c r="AV332" s="13" t="s">
        <v>83</v>
      </c>
      <c r="AW332" s="13" t="s">
        <v>30</v>
      </c>
      <c r="AX332" s="13" t="s">
        <v>81</v>
      </c>
      <c r="AY332" s="244" t="s">
        <v>127</v>
      </c>
    </row>
    <row r="333" s="2" customFormat="1" ht="24.15" customHeight="1">
      <c r="A333" s="38"/>
      <c r="B333" s="39"/>
      <c r="C333" s="245" t="s">
        <v>563</v>
      </c>
      <c r="D333" s="245" t="s">
        <v>154</v>
      </c>
      <c r="E333" s="246" t="s">
        <v>564</v>
      </c>
      <c r="F333" s="247" t="s">
        <v>565</v>
      </c>
      <c r="G333" s="248" t="s">
        <v>133</v>
      </c>
      <c r="H333" s="249">
        <v>19</v>
      </c>
      <c r="I333" s="250"/>
      <c r="J333" s="251">
        <f>ROUND(I333*H333,2)</f>
        <v>0</v>
      </c>
      <c r="K333" s="252"/>
      <c r="L333" s="253"/>
      <c r="M333" s="254" t="s">
        <v>1</v>
      </c>
      <c r="N333" s="255" t="s">
        <v>38</v>
      </c>
      <c r="O333" s="91"/>
      <c r="P333" s="229">
        <f>O333*H333</f>
        <v>0</v>
      </c>
      <c r="Q333" s="229">
        <v>0.001</v>
      </c>
      <c r="R333" s="229">
        <f>Q333*H333</f>
        <v>0.019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166</v>
      </c>
      <c r="AT333" s="231" t="s">
        <v>154</v>
      </c>
      <c r="AU333" s="231" t="s">
        <v>83</v>
      </c>
      <c r="AY333" s="17" t="s">
        <v>127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81</v>
      </c>
      <c r="BK333" s="232">
        <f>ROUND(I333*H333,2)</f>
        <v>0</v>
      </c>
      <c r="BL333" s="17" t="s">
        <v>148</v>
      </c>
      <c r="BM333" s="231" t="s">
        <v>566</v>
      </c>
    </row>
    <row r="334" s="13" customFormat="1">
      <c r="A334" s="13"/>
      <c r="B334" s="233"/>
      <c r="C334" s="234"/>
      <c r="D334" s="235" t="s">
        <v>136</v>
      </c>
      <c r="E334" s="236" t="s">
        <v>1</v>
      </c>
      <c r="F334" s="237" t="s">
        <v>567</v>
      </c>
      <c r="G334" s="234"/>
      <c r="H334" s="238">
        <v>19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136</v>
      </c>
      <c r="AU334" s="244" t="s">
        <v>83</v>
      </c>
      <c r="AV334" s="13" t="s">
        <v>83</v>
      </c>
      <c r="AW334" s="13" t="s">
        <v>30</v>
      </c>
      <c r="AX334" s="13" t="s">
        <v>81</v>
      </c>
      <c r="AY334" s="244" t="s">
        <v>127</v>
      </c>
    </row>
    <row r="335" s="2" customFormat="1" ht="24.15" customHeight="1">
      <c r="A335" s="38"/>
      <c r="B335" s="39"/>
      <c r="C335" s="245" t="s">
        <v>568</v>
      </c>
      <c r="D335" s="245" t="s">
        <v>154</v>
      </c>
      <c r="E335" s="246" t="s">
        <v>569</v>
      </c>
      <c r="F335" s="247" t="s">
        <v>570</v>
      </c>
      <c r="G335" s="248" t="s">
        <v>133</v>
      </c>
      <c r="H335" s="249">
        <v>28</v>
      </c>
      <c r="I335" s="250"/>
      <c r="J335" s="251">
        <f>ROUND(I335*H335,2)</f>
        <v>0</v>
      </c>
      <c r="K335" s="252"/>
      <c r="L335" s="253"/>
      <c r="M335" s="254" t="s">
        <v>1</v>
      </c>
      <c r="N335" s="255" t="s">
        <v>38</v>
      </c>
      <c r="O335" s="91"/>
      <c r="P335" s="229">
        <f>O335*H335</f>
        <v>0</v>
      </c>
      <c r="Q335" s="229">
        <v>0.001</v>
      </c>
      <c r="R335" s="229">
        <f>Q335*H335</f>
        <v>0.028000000000000001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166</v>
      </c>
      <c r="AT335" s="231" t="s">
        <v>154</v>
      </c>
      <c r="AU335" s="231" t="s">
        <v>83</v>
      </c>
      <c r="AY335" s="17" t="s">
        <v>127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81</v>
      </c>
      <c r="BK335" s="232">
        <f>ROUND(I335*H335,2)</f>
        <v>0</v>
      </c>
      <c r="BL335" s="17" t="s">
        <v>148</v>
      </c>
      <c r="BM335" s="231" t="s">
        <v>571</v>
      </c>
    </row>
    <row r="336" s="13" customFormat="1">
      <c r="A336" s="13"/>
      <c r="B336" s="233"/>
      <c r="C336" s="234"/>
      <c r="D336" s="235" t="s">
        <v>136</v>
      </c>
      <c r="E336" s="236" t="s">
        <v>1</v>
      </c>
      <c r="F336" s="237" t="s">
        <v>249</v>
      </c>
      <c r="G336" s="234"/>
      <c r="H336" s="238">
        <v>28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136</v>
      </c>
      <c r="AU336" s="244" t="s">
        <v>83</v>
      </c>
      <c r="AV336" s="13" t="s">
        <v>83</v>
      </c>
      <c r="AW336" s="13" t="s">
        <v>30</v>
      </c>
      <c r="AX336" s="13" t="s">
        <v>81</v>
      </c>
      <c r="AY336" s="244" t="s">
        <v>127</v>
      </c>
    </row>
    <row r="337" s="2" customFormat="1" ht="24.15" customHeight="1">
      <c r="A337" s="38"/>
      <c r="B337" s="39"/>
      <c r="C337" s="245" t="s">
        <v>572</v>
      </c>
      <c r="D337" s="245" t="s">
        <v>154</v>
      </c>
      <c r="E337" s="246" t="s">
        <v>573</v>
      </c>
      <c r="F337" s="247" t="s">
        <v>574</v>
      </c>
      <c r="G337" s="248" t="s">
        <v>133</v>
      </c>
      <c r="H337" s="249">
        <v>8</v>
      </c>
      <c r="I337" s="250"/>
      <c r="J337" s="251">
        <f>ROUND(I337*H337,2)</f>
        <v>0</v>
      </c>
      <c r="K337" s="252"/>
      <c r="L337" s="253"/>
      <c r="M337" s="254" t="s">
        <v>1</v>
      </c>
      <c r="N337" s="255" t="s">
        <v>38</v>
      </c>
      <c r="O337" s="91"/>
      <c r="P337" s="229">
        <f>O337*H337</f>
        <v>0</v>
      </c>
      <c r="Q337" s="229">
        <v>0.001</v>
      </c>
      <c r="R337" s="229">
        <f>Q337*H337</f>
        <v>0.0080000000000000002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166</v>
      </c>
      <c r="AT337" s="231" t="s">
        <v>154</v>
      </c>
      <c r="AU337" s="231" t="s">
        <v>83</v>
      </c>
      <c r="AY337" s="17" t="s">
        <v>127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81</v>
      </c>
      <c r="BK337" s="232">
        <f>ROUND(I337*H337,2)</f>
        <v>0</v>
      </c>
      <c r="BL337" s="17" t="s">
        <v>148</v>
      </c>
      <c r="BM337" s="231" t="s">
        <v>575</v>
      </c>
    </row>
    <row r="338" s="13" customFormat="1">
      <c r="A338" s="13"/>
      <c r="B338" s="233"/>
      <c r="C338" s="234"/>
      <c r="D338" s="235" t="s">
        <v>136</v>
      </c>
      <c r="E338" s="236" t="s">
        <v>1</v>
      </c>
      <c r="F338" s="237" t="s">
        <v>166</v>
      </c>
      <c r="G338" s="234"/>
      <c r="H338" s="238">
        <v>8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136</v>
      </c>
      <c r="AU338" s="244" t="s">
        <v>83</v>
      </c>
      <c r="AV338" s="13" t="s">
        <v>83</v>
      </c>
      <c r="AW338" s="13" t="s">
        <v>30</v>
      </c>
      <c r="AX338" s="13" t="s">
        <v>81</v>
      </c>
      <c r="AY338" s="244" t="s">
        <v>127</v>
      </c>
    </row>
    <row r="339" s="12" customFormat="1" ht="22.8" customHeight="1">
      <c r="A339" s="12"/>
      <c r="B339" s="203"/>
      <c r="C339" s="204"/>
      <c r="D339" s="205" t="s">
        <v>72</v>
      </c>
      <c r="E339" s="217" t="s">
        <v>576</v>
      </c>
      <c r="F339" s="217" t="s">
        <v>576</v>
      </c>
      <c r="G339" s="204"/>
      <c r="H339" s="204"/>
      <c r="I339" s="207"/>
      <c r="J339" s="218">
        <f>BK339</f>
        <v>0</v>
      </c>
      <c r="K339" s="204"/>
      <c r="L339" s="209"/>
      <c r="M339" s="210"/>
      <c r="N339" s="211"/>
      <c r="O339" s="211"/>
      <c r="P339" s="212">
        <f>SUM(P340:P351)</f>
        <v>0</v>
      </c>
      <c r="Q339" s="211"/>
      <c r="R339" s="212">
        <f>SUM(R340:R351)</f>
        <v>0</v>
      </c>
      <c r="S339" s="211"/>
      <c r="T339" s="213">
        <f>SUM(T340:T351)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4" t="s">
        <v>148</v>
      </c>
      <c r="AT339" s="215" t="s">
        <v>72</v>
      </c>
      <c r="AU339" s="215" t="s">
        <v>81</v>
      </c>
      <c r="AY339" s="214" t="s">
        <v>127</v>
      </c>
      <c r="BK339" s="216">
        <f>SUM(BK340:BK351)</f>
        <v>0</v>
      </c>
    </row>
    <row r="340" s="2" customFormat="1" ht="21.75" customHeight="1">
      <c r="A340" s="38"/>
      <c r="B340" s="39"/>
      <c r="C340" s="219" t="s">
        <v>577</v>
      </c>
      <c r="D340" s="219" t="s">
        <v>130</v>
      </c>
      <c r="E340" s="220" t="s">
        <v>578</v>
      </c>
      <c r="F340" s="221" t="s">
        <v>579</v>
      </c>
      <c r="G340" s="222" t="s">
        <v>580</v>
      </c>
      <c r="H340" s="223">
        <v>24</v>
      </c>
      <c r="I340" s="224"/>
      <c r="J340" s="225">
        <f>ROUND(I340*H340,2)</f>
        <v>0</v>
      </c>
      <c r="K340" s="226"/>
      <c r="L340" s="44"/>
      <c r="M340" s="227" t="s">
        <v>1</v>
      </c>
      <c r="N340" s="228" t="s">
        <v>38</v>
      </c>
      <c r="O340" s="91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1" t="s">
        <v>148</v>
      </c>
      <c r="AT340" s="231" t="s">
        <v>130</v>
      </c>
      <c r="AU340" s="231" t="s">
        <v>83</v>
      </c>
      <c r="AY340" s="17" t="s">
        <v>127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7" t="s">
        <v>81</v>
      </c>
      <c r="BK340" s="232">
        <f>ROUND(I340*H340,2)</f>
        <v>0</v>
      </c>
      <c r="BL340" s="17" t="s">
        <v>148</v>
      </c>
      <c r="BM340" s="231" t="s">
        <v>581</v>
      </c>
    </row>
    <row r="341" s="13" customFormat="1">
      <c r="A341" s="13"/>
      <c r="B341" s="233"/>
      <c r="C341" s="234"/>
      <c r="D341" s="235" t="s">
        <v>136</v>
      </c>
      <c r="E341" s="236" t="s">
        <v>1</v>
      </c>
      <c r="F341" s="237" t="s">
        <v>233</v>
      </c>
      <c r="G341" s="234"/>
      <c r="H341" s="238">
        <v>24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136</v>
      </c>
      <c r="AU341" s="244" t="s">
        <v>83</v>
      </c>
      <c r="AV341" s="13" t="s">
        <v>83</v>
      </c>
      <c r="AW341" s="13" t="s">
        <v>30</v>
      </c>
      <c r="AX341" s="13" t="s">
        <v>81</v>
      </c>
      <c r="AY341" s="244" t="s">
        <v>127</v>
      </c>
    </row>
    <row r="342" s="2" customFormat="1" ht="16.5" customHeight="1">
      <c r="A342" s="38"/>
      <c r="B342" s="39"/>
      <c r="C342" s="219" t="s">
        <v>582</v>
      </c>
      <c r="D342" s="219" t="s">
        <v>130</v>
      </c>
      <c r="E342" s="220" t="s">
        <v>583</v>
      </c>
      <c r="F342" s="221" t="s">
        <v>584</v>
      </c>
      <c r="G342" s="222" t="s">
        <v>580</v>
      </c>
      <c r="H342" s="223">
        <v>16</v>
      </c>
      <c r="I342" s="224"/>
      <c r="J342" s="225">
        <f>ROUND(I342*H342,2)</f>
        <v>0</v>
      </c>
      <c r="K342" s="226"/>
      <c r="L342" s="44"/>
      <c r="M342" s="227" t="s">
        <v>1</v>
      </c>
      <c r="N342" s="228" t="s">
        <v>38</v>
      </c>
      <c r="O342" s="91"/>
      <c r="P342" s="229">
        <f>O342*H342</f>
        <v>0</v>
      </c>
      <c r="Q342" s="229">
        <v>0</v>
      </c>
      <c r="R342" s="229">
        <f>Q342*H342</f>
        <v>0</v>
      </c>
      <c r="S342" s="229">
        <v>0</v>
      </c>
      <c r="T342" s="23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1" t="s">
        <v>148</v>
      </c>
      <c r="AT342" s="231" t="s">
        <v>130</v>
      </c>
      <c r="AU342" s="231" t="s">
        <v>83</v>
      </c>
      <c r="AY342" s="17" t="s">
        <v>127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7" t="s">
        <v>81</v>
      </c>
      <c r="BK342" s="232">
        <f>ROUND(I342*H342,2)</f>
        <v>0</v>
      </c>
      <c r="BL342" s="17" t="s">
        <v>148</v>
      </c>
      <c r="BM342" s="231" t="s">
        <v>585</v>
      </c>
    </row>
    <row r="343" s="13" customFormat="1">
      <c r="A343" s="13"/>
      <c r="B343" s="233"/>
      <c r="C343" s="234"/>
      <c r="D343" s="235" t="s">
        <v>136</v>
      </c>
      <c r="E343" s="236" t="s">
        <v>1</v>
      </c>
      <c r="F343" s="237" t="s">
        <v>134</v>
      </c>
      <c r="G343" s="234"/>
      <c r="H343" s="238">
        <v>16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136</v>
      </c>
      <c r="AU343" s="244" t="s">
        <v>83</v>
      </c>
      <c r="AV343" s="13" t="s">
        <v>83</v>
      </c>
      <c r="AW343" s="13" t="s">
        <v>30</v>
      </c>
      <c r="AX343" s="13" t="s">
        <v>81</v>
      </c>
      <c r="AY343" s="244" t="s">
        <v>127</v>
      </c>
    </row>
    <row r="344" s="2" customFormat="1" ht="16.5" customHeight="1">
      <c r="A344" s="38"/>
      <c r="B344" s="39"/>
      <c r="C344" s="219" t="s">
        <v>586</v>
      </c>
      <c r="D344" s="219" t="s">
        <v>130</v>
      </c>
      <c r="E344" s="220" t="s">
        <v>587</v>
      </c>
      <c r="F344" s="221" t="s">
        <v>588</v>
      </c>
      <c r="G344" s="222" t="s">
        <v>580</v>
      </c>
      <c r="H344" s="223">
        <v>24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38</v>
      </c>
      <c r="O344" s="91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148</v>
      </c>
      <c r="AT344" s="231" t="s">
        <v>130</v>
      </c>
      <c r="AU344" s="231" t="s">
        <v>83</v>
      </c>
      <c r="AY344" s="17" t="s">
        <v>127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81</v>
      </c>
      <c r="BK344" s="232">
        <f>ROUND(I344*H344,2)</f>
        <v>0</v>
      </c>
      <c r="BL344" s="17" t="s">
        <v>148</v>
      </c>
      <c r="BM344" s="231" t="s">
        <v>589</v>
      </c>
    </row>
    <row r="345" s="13" customFormat="1">
      <c r="A345" s="13"/>
      <c r="B345" s="233"/>
      <c r="C345" s="234"/>
      <c r="D345" s="235" t="s">
        <v>136</v>
      </c>
      <c r="E345" s="236" t="s">
        <v>1</v>
      </c>
      <c r="F345" s="237" t="s">
        <v>233</v>
      </c>
      <c r="G345" s="234"/>
      <c r="H345" s="238">
        <v>24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136</v>
      </c>
      <c r="AU345" s="244" t="s">
        <v>83</v>
      </c>
      <c r="AV345" s="13" t="s">
        <v>83</v>
      </c>
      <c r="AW345" s="13" t="s">
        <v>30</v>
      </c>
      <c r="AX345" s="13" t="s">
        <v>81</v>
      </c>
      <c r="AY345" s="244" t="s">
        <v>127</v>
      </c>
    </row>
    <row r="346" s="2" customFormat="1" ht="16.5" customHeight="1">
      <c r="A346" s="38"/>
      <c r="B346" s="39"/>
      <c r="C346" s="219" t="s">
        <v>590</v>
      </c>
      <c r="D346" s="219" t="s">
        <v>130</v>
      </c>
      <c r="E346" s="220" t="s">
        <v>591</v>
      </c>
      <c r="F346" s="221" t="s">
        <v>592</v>
      </c>
      <c r="G346" s="222" t="s">
        <v>580</v>
      </c>
      <c r="H346" s="223">
        <v>16</v>
      </c>
      <c r="I346" s="224"/>
      <c r="J346" s="225">
        <f>ROUND(I346*H346,2)</f>
        <v>0</v>
      </c>
      <c r="K346" s="226"/>
      <c r="L346" s="44"/>
      <c r="M346" s="227" t="s">
        <v>1</v>
      </c>
      <c r="N346" s="228" t="s">
        <v>38</v>
      </c>
      <c r="O346" s="91"/>
      <c r="P346" s="229">
        <f>O346*H346</f>
        <v>0</v>
      </c>
      <c r="Q346" s="229">
        <v>0</v>
      </c>
      <c r="R346" s="229">
        <f>Q346*H346</f>
        <v>0</v>
      </c>
      <c r="S346" s="229">
        <v>0</v>
      </c>
      <c r="T346" s="23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1" t="s">
        <v>148</v>
      </c>
      <c r="AT346" s="231" t="s">
        <v>130</v>
      </c>
      <c r="AU346" s="231" t="s">
        <v>83</v>
      </c>
      <c r="AY346" s="17" t="s">
        <v>127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7" t="s">
        <v>81</v>
      </c>
      <c r="BK346" s="232">
        <f>ROUND(I346*H346,2)</f>
        <v>0</v>
      </c>
      <c r="BL346" s="17" t="s">
        <v>148</v>
      </c>
      <c r="BM346" s="231" t="s">
        <v>593</v>
      </c>
    </row>
    <row r="347" s="13" customFormat="1">
      <c r="A347" s="13"/>
      <c r="B347" s="233"/>
      <c r="C347" s="234"/>
      <c r="D347" s="235" t="s">
        <v>136</v>
      </c>
      <c r="E347" s="236" t="s">
        <v>1</v>
      </c>
      <c r="F347" s="237" t="s">
        <v>134</v>
      </c>
      <c r="G347" s="234"/>
      <c r="H347" s="238">
        <v>16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136</v>
      </c>
      <c r="AU347" s="244" t="s">
        <v>83</v>
      </c>
      <c r="AV347" s="13" t="s">
        <v>83</v>
      </c>
      <c r="AW347" s="13" t="s">
        <v>30</v>
      </c>
      <c r="AX347" s="13" t="s">
        <v>81</v>
      </c>
      <c r="AY347" s="244" t="s">
        <v>127</v>
      </c>
    </row>
    <row r="348" s="2" customFormat="1" ht="16.5" customHeight="1">
      <c r="A348" s="38"/>
      <c r="B348" s="39"/>
      <c r="C348" s="219" t="s">
        <v>594</v>
      </c>
      <c r="D348" s="219" t="s">
        <v>130</v>
      </c>
      <c r="E348" s="220" t="s">
        <v>595</v>
      </c>
      <c r="F348" s="221" t="s">
        <v>596</v>
      </c>
      <c r="G348" s="222" t="s">
        <v>580</v>
      </c>
      <c r="H348" s="223">
        <v>72</v>
      </c>
      <c r="I348" s="224"/>
      <c r="J348" s="225">
        <f>ROUND(I348*H348,2)</f>
        <v>0</v>
      </c>
      <c r="K348" s="226"/>
      <c r="L348" s="44"/>
      <c r="M348" s="227" t="s">
        <v>1</v>
      </c>
      <c r="N348" s="228" t="s">
        <v>38</v>
      </c>
      <c r="O348" s="91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148</v>
      </c>
      <c r="AT348" s="231" t="s">
        <v>130</v>
      </c>
      <c r="AU348" s="231" t="s">
        <v>83</v>
      </c>
      <c r="AY348" s="17" t="s">
        <v>127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81</v>
      </c>
      <c r="BK348" s="232">
        <f>ROUND(I348*H348,2)</f>
        <v>0</v>
      </c>
      <c r="BL348" s="17" t="s">
        <v>148</v>
      </c>
      <c r="BM348" s="231" t="s">
        <v>597</v>
      </c>
    </row>
    <row r="349" s="13" customFormat="1">
      <c r="A349" s="13"/>
      <c r="B349" s="233"/>
      <c r="C349" s="234"/>
      <c r="D349" s="235" t="s">
        <v>136</v>
      </c>
      <c r="E349" s="236" t="s">
        <v>1</v>
      </c>
      <c r="F349" s="237" t="s">
        <v>434</v>
      </c>
      <c r="G349" s="234"/>
      <c r="H349" s="238">
        <v>72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136</v>
      </c>
      <c r="AU349" s="244" t="s">
        <v>83</v>
      </c>
      <c r="AV349" s="13" t="s">
        <v>83</v>
      </c>
      <c r="AW349" s="13" t="s">
        <v>30</v>
      </c>
      <c r="AX349" s="13" t="s">
        <v>81</v>
      </c>
      <c r="AY349" s="244" t="s">
        <v>127</v>
      </c>
    </row>
    <row r="350" s="2" customFormat="1" ht="16.5" customHeight="1">
      <c r="A350" s="38"/>
      <c r="B350" s="39"/>
      <c r="C350" s="219" t="s">
        <v>598</v>
      </c>
      <c r="D350" s="219" t="s">
        <v>130</v>
      </c>
      <c r="E350" s="220" t="s">
        <v>599</v>
      </c>
      <c r="F350" s="221" t="s">
        <v>600</v>
      </c>
      <c r="G350" s="222" t="s">
        <v>580</v>
      </c>
      <c r="H350" s="223">
        <v>20</v>
      </c>
      <c r="I350" s="224"/>
      <c r="J350" s="225">
        <f>ROUND(I350*H350,2)</f>
        <v>0</v>
      </c>
      <c r="K350" s="226"/>
      <c r="L350" s="44"/>
      <c r="M350" s="227" t="s">
        <v>1</v>
      </c>
      <c r="N350" s="228" t="s">
        <v>38</v>
      </c>
      <c r="O350" s="91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148</v>
      </c>
      <c r="AT350" s="231" t="s">
        <v>130</v>
      </c>
      <c r="AU350" s="231" t="s">
        <v>83</v>
      </c>
      <c r="AY350" s="17" t="s">
        <v>127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81</v>
      </c>
      <c r="BK350" s="232">
        <f>ROUND(I350*H350,2)</f>
        <v>0</v>
      </c>
      <c r="BL350" s="17" t="s">
        <v>148</v>
      </c>
      <c r="BM350" s="231" t="s">
        <v>601</v>
      </c>
    </row>
    <row r="351" s="13" customFormat="1">
      <c r="A351" s="13"/>
      <c r="B351" s="233"/>
      <c r="C351" s="234"/>
      <c r="D351" s="235" t="s">
        <v>136</v>
      </c>
      <c r="E351" s="236" t="s">
        <v>1</v>
      </c>
      <c r="F351" s="237" t="s">
        <v>218</v>
      </c>
      <c r="G351" s="234"/>
      <c r="H351" s="238">
        <v>20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136</v>
      </c>
      <c r="AU351" s="244" t="s">
        <v>83</v>
      </c>
      <c r="AV351" s="13" t="s">
        <v>83</v>
      </c>
      <c r="AW351" s="13" t="s">
        <v>30</v>
      </c>
      <c r="AX351" s="13" t="s">
        <v>81</v>
      </c>
      <c r="AY351" s="244" t="s">
        <v>127</v>
      </c>
    </row>
    <row r="352" s="12" customFormat="1" ht="25.92" customHeight="1">
      <c r="A352" s="12"/>
      <c r="B352" s="203"/>
      <c r="C352" s="204"/>
      <c r="D352" s="205" t="s">
        <v>72</v>
      </c>
      <c r="E352" s="206" t="s">
        <v>602</v>
      </c>
      <c r="F352" s="206" t="s">
        <v>603</v>
      </c>
      <c r="G352" s="204"/>
      <c r="H352" s="204"/>
      <c r="I352" s="207"/>
      <c r="J352" s="208">
        <f>BK352</f>
        <v>0</v>
      </c>
      <c r="K352" s="204"/>
      <c r="L352" s="209"/>
      <c r="M352" s="210"/>
      <c r="N352" s="211"/>
      <c r="O352" s="211"/>
      <c r="P352" s="212">
        <f>P353</f>
        <v>0</v>
      </c>
      <c r="Q352" s="211"/>
      <c r="R352" s="212">
        <f>R353</f>
        <v>0.59999999999999998</v>
      </c>
      <c r="S352" s="211"/>
      <c r="T352" s="213">
        <f>T353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4" t="s">
        <v>153</v>
      </c>
      <c r="AT352" s="215" t="s">
        <v>72</v>
      </c>
      <c r="AU352" s="215" t="s">
        <v>73</v>
      </c>
      <c r="AY352" s="214" t="s">
        <v>127</v>
      </c>
      <c r="BK352" s="216">
        <f>BK353</f>
        <v>0</v>
      </c>
    </row>
    <row r="353" s="12" customFormat="1" ht="22.8" customHeight="1">
      <c r="A353" s="12"/>
      <c r="B353" s="203"/>
      <c r="C353" s="204"/>
      <c r="D353" s="205" t="s">
        <v>72</v>
      </c>
      <c r="E353" s="217" t="s">
        <v>604</v>
      </c>
      <c r="F353" s="217" t="s">
        <v>605</v>
      </c>
      <c r="G353" s="204"/>
      <c r="H353" s="204"/>
      <c r="I353" s="207"/>
      <c r="J353" s="218">
        <f>BK353</f>
        <v>0</v>
      </c>
      <c r="K353" s="204"/>
      <c r="L353" s="209"/>
      <c r="M353" s="210"/>
      <c r="N353" s="211"/>
      <c r="O353" s="211"/>
      <c r="P353" s="212">
        <f>SUM(P354:P365)</f>
        <v>0</v>
      </c>
      <c r="Q353" s="211"/>
      <c r="R353" s="212">
        <f>SUM(R354:R365)</f>
        <v>0.59999999999999998</v>
      </c>
      <c r="S353" s="211"/>
      <c r="T353" s="213">
        <f>SUM(T354:T365)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4" t="s">
        <v>153</v>
      </c>
      <c r="AT353" s="215" t="s">
        <v>72</v>
      </c>
      <c r="AU353" s="215" t="s">
        <v>81</v>
      </c>
      <c r="AY353" s="214" t="s">
        <v>127</v>
      </c>
      <c r="BK353" s="216">
        <f>SUM(BK354:BK365)</f>
        <v>0</v>
      </c>
    </row>
    <row r="354" s="2" customFormat="1" ht="16.5" customHeight="1">
      <c r="A354" s="38"/>
      <c r="B354" s="39"/>
      <c r="C354" s="219" t="s">
        <v>606</v>
      </c>
      <c r="D354" s="219" t="s">
        <v>130</v>
      </c>
      <c r="E354" s="220" t="s">
        <v>607</v>
      </c>
      <c r="F354" s="221" t="s">
        <v>608</v>
      </c>
      <c r="G354" s="222" t="s">
        <v>151</v>
      </c>
      <c r="H354" s="223">
        <v>1</v>
      </c>
      <c r="I354" s="224"/>
      <c r="J354" s="225">
        <f>ROUND(I354*H354,2)</f>
        <v>0</v>
      </c>
      <c r="K354" s="226"/>
      <c r="L354" s="44"/>
      <c r="M354" s="227" t="s">
        <v>1</v>
      </c>
      <c r="N354" s="228" t="s">
        <v>38</v>
      </c>
      <c r="O354" s="91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609</v>
      </c>
      <c r="AT354" s="231" t="s">
        <v>130</v>
      </c>
      <c r="AU354" s="231" t="s">
        <v>83</v>
      </c>
      <c r="AY354" s="17" t="s">
        <v>127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81</v>
      </c>
      <c r="BK354" s="232">
        <f>ROUND(I354*H354,2)</f>
        <v>0</v>
      </c>
      <c r="BL354" s="17" t="s">
        <v>609</v>
      </c>
      <c r="BM354" s="231" t="s">
        <v>610</v>
      </c>
    </row>
    <row r="355" s="13" customFormat="1">
      <c r="A355" s="13"/>
      <c r="B355" s="233"/>
      <c r="C355" s="234"/>
      <c r="D355" s="235" t="s">
        <v>136</v>
      </c>
      <c r="E355" s="236" t="s">
        <v>1</v>
      </c>
      <c r="F355" s="237" t="s">
        <v>81</v>
      </c>
      <c r="G355" s="234"/>
      <c r="H355" s="238">
        <v>1</v>
      </c>
      <c r="I355" s="239"/>
      <c r="J355" s="234"/>
      <c r="K355" s="234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136</v>
      </c>
      <c r="AU355" s="244" t="s">
        <v>83</v>
      </c>
      <c r="AV355" s="13" t="s">
        <v>83</v>
      </c>
      <c r="AW355" s="13" t="s">
        <v>30</v>
      </c>
      <c r="AX355" s="13" t="s">
        <v>73</v>
      </c>
      <c r="AY355" s="244" t="s">
        <v>127</v>
      </c>
    </row>
    <row r="356" s="2" customFormat="1" ht="24.15" customHeight="1">
      <c r="A356" s="38"/>
      <c r="B356" s="39"/>
      <c r="C356" s="219" t="s">
        <v>611</v>
      </c>
      <c r="D356" s="219" t="s">
        <v>130</v>
      </c>
      <c r="E356" s="220" t="s">
        <v>612</v>
      </c>
      <c r="F356" s="221" t="s">
        <v>613</v>
      </c>
      <c r="G356" s="222" t="s">
        <v>151</v>
      </c>
      <c r="H356" s="223">
        <v>1</v>
      </c>
      <c r="I356" s="224"/>
      <c r="J356" s="225">
        <f>ROUND(I356*H356,2)</f>
        <v>0</v>
      </c>
      <c r="K356" s="226"/>
      <c r="L356" s="44"/>
      <c r="M356" s="227" t="s">
        <v>1</v>
      </c>
      <c r="N356" s="228" t="s">
        <v>38</v>
      </c>
      <c r="O356" s="91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609</v>
      </c>
      <c r="AT356" s="231" t="s">
        <v>130</v>
      </c>
      <c r="AU356" s="231" t="s">
        <v>83</v>
      </c>
      <c r="AY356" s="17" t="s">
        <v>127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81</v>
      </c>
      <c r="BK356" s="232">
        <f>ROUND(I356*H356,2)</f>
        <v>0</v>
      </c>
      <c r="BL356" s="17" t="s">
        <v>609</v>
      </c>
      <c r="BM356" s="231" t="s">
        <v>614</v>
      </c>
    </row>
    <row r="357" s="13" customFormat="1">
      <c r="A357" s="13"/>
      <c r="B357" s="233"/>
      <c r="C357" s="234"/>
      <c r="D357" s="235" t="s">
        <v>136</v>
      </c>
      <c r="E357" s="236" t="s">
        <v>1</v>
      </c>
      <c r="F357" s="237" t="s">
        <v>81</v>
      </c>
      <c r="G357" s="234"/>
      <c r="H357" s="238">
        <v>1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136</v>
      </c>
      <c r="AU357" s="244" t="s">
        <v>83</v>
      </c>
      <c r="AV357" s="13" t="s">
        <v>83</v>
      </c>
      <c r="AW357" s="13" t="s">
        <v>30</v>
      </c>
      <c r="AX357" s="13" t="s">
        <v>73</v>
      </c>
      <c r="AY357" s="244" t="s">
        <v>127</v>
      </c>
    </row>
    <row r="358" s="2" customFormat="1" ht="16.5" customHeight="1">
      <c r="A358" s="38"/>
      <c r="B358" s="39"/>
      <c r="C358" s="219" t="s">
        <v>615</v>
      </c>
      <c r="D358" s="219" t="s">
        <v>130</v>
      </c>
      <c r="E358" s="220" t="s">
        <v>616</v>
      </c>
      <c r="F358" s="221" t="s">
        <v>617</v>
      </c>
      <c r="G358" s="222" t="s">
        <v>151</v>
      </c>
      <c r="H358" s="223">
        <v>1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38</v>
      </c>
      <c r="O358" s="91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609</v>
      </c>
      <c r="AT358" s="231" t="s">
        <v>130</v>
      </c>
      <c r="AU358" s="231" t="s">
        <v>83</v>
      </c>
      <c r="AY358" s="17" t="s">
        <v>127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81</v>
      </c>
      <c r="BK358" s="232">
        <f>ROUND(I358*H358,2)</f>
        <v>0</v>
      </c>
      <c r="BL358" s="17" t="s">
        <v>609</v>
      </c>
      <c r="BM358" s="231" t="s">
        <v>618</v>
      </c>
    </row>
    <row r="359" s="13" customFormat="1">
      <c r="A359" s="13"/>
      <c r="B359" s="233"/>
      <c r="C359" s="234"/>
      <c r="D359" s="235" t="s">
        <v>136</v>
      </c>
      <c r="E359" s="236" t="s">
        <v>1</v>
      </c>
      <c r="F359" s="237" t="s">
        <v>81</v>
      </c>
      <c r="G359" s="234"/>
      <c r="H359" s="238">
        <v>1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136</v>
      </c>
      <c r="AU359" s="244" t="s">
        <v>83</v>
      </c>
      <c r="AV359" s="13" t="s">
        <v>83</v>
      </c>
      <c r="AW359" s="13" t="s">
        <v>30</v>
      </c>
      <c r="AX359" s="13" t="s">
        <v>73</v>
      </c>
      <c r="AY359" s="244" t="s">
        <v>127</v>
      </c>
    </row>
    <row r="360" s="2" customFormat="1" ht="16.5" customHeight="1">
      <c r="A360" s="38"/>
      <c r="B360" s="39"/>
      <c r="C360" s="219" t="s">
        <v>619</v>
      </c>
      <c r="D360" s="219" t="s">
        <v>130</v>
      </c>
      <c r="E360" s="220" t="s">
        <v>620</v>
      </c>
      <c r="F360" s="221" t="s">
        <v>621</v>
      </c>
      <c r="G360" s="222" t="s">
        <v>145</v>
      </c>
      <c r="H360" s="223">
        <v>2</v>
      </c>
      <c r="I360" s="224"/>
      <c r="J360" s="225">
        <f>ROUND(I360*H360,2)</f>
        <v>0</v>
      </c>
      <c r="K360" s="226"/>
      <c r="L360" s="44"/>
      <c r="M360" s="227" t="s">
        <v>1</v>
      </c>
      <c r="N360" s="228" t="s">
        <v>38</v>
      </c>
      <c r="O360" s="91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134</v>
      </c>
      <c r="AT360" s="231" t="s">
        <v>130</v>
      </c>
      <c r="AU360" s="231" t="s">
        <v>83</v>
      </c>
      <c r="AY360" s="17" t="s">
        <v>127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81</v>
      </c>
      <c r="BK360" s="232">
        <f>ROUND(I360*H360,2)</f>
        <v>0</v>
      </c>
      <c r="BL360" s="17" t="s">
        <v>134</v>
      </c>
      <c r="BM360" s="231" t="s">
        <v>622</v>
      </c>
    </row>
    <row r="361" s="13" customFormat="1">
      <c r="A361" s="13"/>
      <c r="B361" s="233"/>
      <c r="C361" s="234"/>
      <c r="D361" s="235" t="s">
        <v>136</v>
      </c>
      <c r="E361" s="236" t="s">
        <v>1</v>
      </c>
      <c r="F361" s="237" t="s">
        <v>83</v>
      </c>
      <c r="G361" s="234"/>
      <c r="H361" s="238">
        <v>2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136</v>
      </c>
      <c r="AU361" s="244" t="s">
        <v>83</v>
      </c>
      <c r="AV361" s="13" t="s">
        <v>83</v>
      </c>
      <c r="AW361" s="13" t="s">
        <v>30</v>
      </c>
      <c r="AX361" s="13" t="s">
        <v>81</v>
      </c>
      <c r="AY361" s="244" t="s">
        <v>127</v>
      </c>
    </row>
    <row r="362" s="2" customFormat="1" ht="16.5" customHeight="1">
      <c r="A362" s="38"/>
      <c r="B362" s="39"/>
      <c r="C362" s="219" t="s">
        <v>623</v>
      </c>
      <c r="D362" s="219" t="s">
        <v>130</v>
      </c>
      <c r="E362" s="220" t="s">
        <v>624</v>
      </c>
      <c r="F362" s="221" t="s">
        <v>625</v>
      </c>
      <c r="G362" s="222" t="s">
        <v>145</v>
      </c>
      <c r="H362" s="223">
        <v>2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38</v>
      </c>
      <c r="O362" s="91"/>
      <c r="P362" s="229">
        <f>O362*H362</f>
        <v>0</v>
      </c>
      <c r="Q362" s="229">
        <v>0.29999999999999999</v>
      </c>
      <c r="R362" s="229">
        <f>Q362*H362</f>
        <v>0.59999999999999998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134</v>
      </c>
      <c r="AT362" s="231" t="s">
        <v>130</v>
      </c>
      <c r="AU362" s="231" t="s">
        <v>83</v>
      </c>
      <c r="AY362" s="17" t="s">
        <v>127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81</v>
      </c>
      <c r="BK362" s="232">
        <f>ROUND(I362*H362,2)</f>
        <v>0</v>
      </c>
      <c r="BL362" s="17" t="s">
        <v>134</v>
      </c>
      <c r="BM362" s="231" t="s">
        <v>626</v>
      </c>
    </row>
    <row r="363" s="13" customFormat="1">
      <c r="A363" s="13"/>
      <c r="B363" s="233"/>
      <c r="C363" s="234"/>
      <c r="D363" s="235" t="s">
        <v>136</v>
      </c>
      <c r="E363" s="236" t="s">
        <v>1</v>
      </c>
      <c r="F363" s="237" t="s">
        <v>83</v>
      </c>
      <c r="G363" s="234"/>
      <c r="H363" s="238">
        <v>2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136</v>
      </c>
      <c r="AU363" s="244" t="s">
        <v>83</v>
      </c>
      <c r="AV363" s="13" t="s">
        <v>83</v>
      </c>
      <c r="AW363" s="13" t="s">
        <v>30</v>
      </c>
      <c r="AX363" s="13" t="s">
        <v>81</v>
      </c>
      <c r="AY363" s="244" t="s">
        <v>127</v>
      </c>
    </row>
    <row r="364" s="2" customFormat="1" ht="16.5" customHeight="1">
      <c r="A364" s="38"/>
      <c r="B364" s="39"/>
      <c r="C364" s="219" t="s">
        <v>627</v>
      </c>
      <c r="D364" s="219" t="s">
        <v>130</v>
      </c>
      <c r="E364" s="220" t="s">
        <v>628</v>
      </c>
      <c r="F364" s="221" t="s">
        <v>629</v>
      </c>
      <c r="G364" s="222" t="s">
        <v>151</v>
      </c>
      <c r="H364" s="223">
        <v>1</v>
      </c>
      <c r="I364" s="224"/>
      <c r="J364" s="225">
        <f>ROUND(I364*H364,2)</f>
        <v>0</v>
      </c>
      <c r="K364" s="226"/>
      <c r="L364" s="44"/>
      <c r="M364" s="227" t="s">
        <v>1</v>
      </c>
      <c r="N364" s="228" t="s">
        <v>38</v>
      </c>
      <c r="O364" s="91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609</v>
      </c>
      <c r="AT364" s="231" t="s">
        <v>130</v>
      </c>
      <c r="AU364" s="231" t="s">
        <v>83</v>
      </c>
      <c r="AY364" s="17" t="s">
        <v>127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81</v>
      </c>
      <c r="BK364" s="232">
        <f>ROUND(I364*H364,2)</f>
        <v>0</v>
      </c>
      <c r="BL364" s="17" t="s">
        <v>609</v>
      </c>
      <c r="BM364" s="231" t="s">
        <v>630</v>
      </c>
    </row>
    <row r="365" s="13" customFormat="1">
      <c r="A365" s="13"/>
      <c r="B365" s="233"/>
      <c r="C365" s="234"/>
      <c r="D365" s="235" t="s">
        <v>136</v>
      </c>
      <c r="E365" s="236" t="s">
        <v>1</v>
      </c>
      <c r="F365" s="237" t="s">
        <v>81</v>
      </c>
      <c r="G365" s="234"/>
      <c r="H365" s="238">
        <v>1</v>
      </c>
      <c r="I365" s="239"/>
      <c r="J365" s="234"/>
      <c r="K365" s="234"/>
      <c r="L365" s="240"/>
      <c r="M365" s="256"/>
      <c r="N365" s="257"/>
      <c r="O365" s="257"/>
      <c r="P365" s="257"/>
      <c r="Q365" s="257"/>
      <c r="R365" s="257"/>
      <c r="S365" s="257"/>
      <c r="T365" s="25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136</v>
      </c>
      <c r="AU365" s="244" t="s">
        <v>83</v>
      </c>
      <c r="AV365" s="13" t="s">
        <v>83</v>
      </c>
      <c r="AW365" s="13" t="s">
        <v>30</v>
      </c>
      <c r="AX365" s="13" t="s">
        <v>73</v>
      </c>
      <c r="AY365" s="244" t="s">
        <v>127</v>
      </c>
    </row>
    <row r="366" s="2" customFormat="1" ht="6.96" customHeight="1">
      <c r="A366" s="38"/>
      <c r="B366" s="66"/>
      <c r="C366" s="67"/>
      <c r="D366" s="67"/>
      <c r="E366" s="67"/>
      <c r="F366" s="67"/>
      <c r="G366" s="67"/>
      <c r="H366" s="67"/>
      <c r="I366" s="67"/>
      <c r="J366" s="67"/>
      <c r="K366" s="67"/>
      <c r="L366" s="44"/>
      <c r="M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</row>
  </sheetData>
  <sheetProtection sheet="1" autoFilter="0" formatColumns="0" formatRows="0" objects="1" scenarios="1" spinCount="100000" saltValue="/62NW27+PFzhZMj9wOdbM/cYxYiMok8V0HkvZOCS21Zgge06cDTH4UfGsMKXRxaqVcpSoL2lfjLf80JgkOJ0LQ==" hashValue="KVT3nTV0W0viTjYXA9/bZWUJP2ASkyh6lZmAvH+a3VEmNf7B8GgiK4+x76sK5eVxFOtAANSYTtFuEjS121IH7Q==" algorithmName="SHA-512" password="CC35"/>
  <autoFilter ref="C126:K36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plynové kotelny - Masarykovo náměstí 34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631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ROUND((SUM(BE122:BE258)),  2)</f>
        <v>0</v>
      </c>
      <c r="G33" s="38"/>
      <c r="H33" s="38"/>
      <c r="I33" s="155">
        <v>0.20999999999999999</v>
      </c>
      <c r="J33" s="154">
        <f>ROUND(((SUM(BE122:BE258))*I33),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ROUND((SUM(BF122:BF258)),  2)</f>
        <v>0</v>
      </c>
      <c r="G34" s="38"/>
      <c r="H34" s="38"/>
      <c r="I34" s="155">
        <v>0.14999999999999999</v>
      </c>
      <c r="J34" s="154">
        <f>ROUND(((SUM(BF122:BF258))*I34),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ROUND((SUM(BG122:BG258)),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ROUND((SUM(BH122:BH258)),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ROUND((SUM(BI122:BI258)),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plynové kotelny - Masarykovo náměstí 34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D1_01_4b - Zdravotně technické 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22. 4. 2024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632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633</v>
      </c>
      <c r="E99" s="188"/>
      <c r="F99" s="188"/>
      <c r="G99" s="188"/>
      <c r="H99" s="188"/>
      <c r="I99" s="188"/>
      <c r="J99" s="189">
        <f>J154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108</v>
      </c>
      <c r="E100" s="188"/>
      <c r="F100" s="188"/>
      <c r="G100" s="188"/>
      <c r="H100" s="188"/>
      <c r="I100" s="188"/>
      <c r="J100" s="189">
        <f>J238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110</v>
      </c>
      <c r="E101" s="182"/>
      <c r="F101" s="182"/>
      <c r="G101" s="182"/>
      <c r="H101" s="182"/>
      <c r="I101" s="182"/>
      <c r="J101" s="183">
        <f>J247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111</v>
      </c>
      <c r="E102" s="188"/>
      <c r="F102" s="188"/>
      <c r="G102" s="188"/>
      <c r="H102" s="188"/>
      <c r="I102" s="188"/>
      <c r="J102" s="189">
        <f>J248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Oprava plynové kotelny - Masarykovo náměstí 34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D1_01_4b - Zdravotně technické instalace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22. 4. 2024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29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32" t="s">
        <v>31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113</v>
      </c>
      <c r="D121" s="194" t="s">
        <v>58</v>
      </c>
      <c r="E121" s="194" t="s">
        <v>54</v>
      </c>
      <c r="F121" s="194" t="s">
        <v>55</v>
      </c>
      <c r="G121" s="194" t="s">
        <v>114</v>
      </c>
      <c r="H121" s="194" t="s">
        <v>115</v>
      </c>
      <c r="I121" s="194" t="s">
        <v>116</v>
      </c>
      <c r="J121" s="195" t="s">
        <v>98</v>
      </c>
      <c r="K121" s="196" t="s">
        <v>117</v>
      </c>
      <c r="L121" s="197"/>
      <c r="M121" s="100" t="s">
        <v>1</v>
      </c>
      <c r="N121" s="101" t="s">
        <v>37</v>
      </c>
      <c r="O121" s="101" t="s">
        <v>118</v>
      </c>
      <c r="P121" s="101" t="s">
        <v>119</v>
      </c>
      <c r="Q121" s="101" t="s">
        <v>120</v>
      </c>
      <c r="R121" s="101" t="s">
        <v>121</v>
      </c>
      <c r="S121" s="101" t="s">
        <v>122</v>
      </c>
      <c r="T121" s="102" t="s">
        <v>123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124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P123+P247</f>
        <v>0</v>
      </c>
      <c r="Q122" s="104"/>
      <c r="R122" s="200">
        <f>R123+R247</f>
        <v>2.1647200000000004</v>
      </c>
      <c r="S122" s="104"/>
      <c r="T122" s="201">
        <f>T123+T247</f>
        <v>0.18433999999999998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100</v>
      </c>
      <c r="BK122" s="202">
        <f>BK123+BK247</f>
        <v>0</v>
      </c>
    </row>
    <row r="123" s="12" customFormat="1" ht="25.92" customHeight="1">
      <c r="A123" s="12"/>
      <c r="B123" s="203"/>
      <c r="C123" s="204"/>
      <c r="D123" s="205" t="s">
        <v>72</v>
      </c>
      <c r="E123" s="206" t="s">
        <v>125</v>
      </c>
      <c r="F123" s="206" t="s">
        <v>126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P124+P154+P238</f>
        <v>0</v>
      </c>
      <c r="Q123" s="211"/>
      <c r="R123" s="212">
        <f>R124+R154+R238</f>
        <v>1.8347200000000004</v>
      </c>
      <c r="S123" s="211"/>
      <c r="T123" s="213">
        <f>T124+T154+T238</f>
        <v>0.18433999999999998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83</v>
      </c>
      <c r="AT123" s="215" t="s">
        <v>72</v>
      </c>
      <c r="AU123" s="215" t="s">
        <v>73</v>
      </c>
      <c r="AY123" s="214" t="s">
        <v>127</v>
      </c>
      <c r="BK123" s="216">
        <f>BK124+BK154+BK238</f>
        <v>0</v>
      </c>
    </row>
    <row r="124" s="12" customFormat="1" ht="22.8" customHeight="1">
      <c r="A124" s="12"/>
      <c r="B124" s="203"/>
      <c r="C124" s="204"/>
      <c r="D124" s="205" t="s">
        <v>72</v>
      </c>
      <c r="E124" s="217" t="s">
        <v>634</v>
      </c>
      <c r="F124" s="217" t="s">
        <v>635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SUM(P125:P153)</f>
        <v>0</v>
      </c>
      <c r="Q124" s="211"/>
      <c r="R124" s="212">
        <f>SUM(R125:R153)</f>
        <v>0.032890000000000003</v>
      </c>
      <c r="S124" s="211"/>
      <c r="T124" s="213">
        <f>SUM(T125:T153)</f>
        <v>0.084189999999999987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83</v>
      </c>
      <c r="AT124" s="215" t="s">
        <v>72</v>
      </c>
      <c r="AU124" s="215" t="s">
        <v>81</v>
      </c>
      <c r="AY124" s="214" t="s">
        <v>127</v>
      </c>
      <c r="BK124" s="216">
        <f>SUM(BK125:BK153)</f>
        <v>0</v>
      </c>
    </row>
    <row r="125" s="2" customFormat="1" ht="16.5" customHeight="1">
      <c r="A125" s="38"/>
      <c r="B125" s="39"/>
      <c r="C125" s="219" t="s">
        <v>81</v>
      </c>
      <c r="D125" s="219" t="s">
        <v>130</v>
      </c>
      <c r="E125" s="220" t="s">
        <v>636</v>
      </c>
      <c r="F125" s="221" t="s">
        <v>637</v>
      </c>
      <c r="G125" s="222" t="s">
        <v>139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38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0.0098200000000000006</v>
      </c>
      <c r="T125" s="230">
        <f>S125*H125</f>
        <v>0.0098200000000000006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134</v>
      </c>
      <c r="AT125" s="231" t="s">
        <v>130</v>
      </c>
      <c r="AU125" s="231" t="s">
        <v>83</v>
      </c>
      <c r="AY125" s="17" t="s">
        <v>127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81</v>
      </c>
      <c r="BK125" s="232">
        <f>ROUND(I125*H125,2)</f>
        <v>0</v>
      </c>
      <c r="BL125" s="17" t="s">
        <v>134</v>
      </c>
      <c r="BM125" s="231" t="s">
        <v>638</v>
      </c>
    </row>
    <row r="126" s="13" customFormat="1">
      <c r="A126" s="13"/>
      <c r="B126" s="233"/>
      <c r="C126" s="234"/>
      <c r="D126" s="235" t="s">
        <v>136</v>
      </c>
      <c r="E126" s="236" t="s">
        <v>1</v>
      </c>
      <c r="F126" s="237" t="s">
        <v>81</v>
      </c>
      <c r="G126" s="234"/>
      <c r="H126" s="238">
        <v>1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136</v>
      </c>
      <c r="AU126" s="244" t="s">
        <v>83</v>
      </c>
      <c r="AV126" s="13" t="s">
        <v>83</v>
      </c>
      <c r="AW126" s="13" t="s">
        <v>30</v>
      </c>
      <c r="AX126" s="13" t="s">
        <v>81</v>
      </c>
      <c r="AY126" s="244" t="s">
        <v>127</v>
      </c>
    </row>
    <row r="127" s="2" customFormat="1" ht="16.5" customHeight="1">
      <c r="A127" s="38"/>
      <c r="B127" s="39"/>
      <c r="C127" s="219" t="s">
        <v>83</v>
      </c>
      <c r="D127" s="219" t="s">
        <v>130</v>
      </c>
      <c r="E127" s="220" t="s">
        <v>639</v>
      </c>
      <c r="F127" s="221" t="s">
        <v>640</v>
      </c>
      <c r="G127" s="222" t="s">
        <v>139</v>
      </c>
      <c r="H127" s="223">
        <v>3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0.014919999999999999</v>
      </c>
      <c r="T127" s="230">
        <f>S127*H127</f>
        <v>0.044759999999999994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134</v>
      </c>
      <c r="AT127" s="231" t="s">
        <v>130</v>
      </c>
      <c r="AU127" s="231" t="s">
        <v>83</v>
      </c>
      <c r="AY127" s="17" t="s">
        <v>127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134</v>
      </c>
      <c r="BM127" s="231" t="s">
        <v>641</v>
      </c>
    </row>
    <row r="128" s="13" customFormat="1">
      <c r="A128" s="13"/>
      <c r="B128" s="233"/>
      <c r="C128" s="234"/>
      <c r="D128" s="235" t="s">
        <v>136</v>
      </c>
      <c r="E128" s="236" t="s">
        <v>1</v>
      </c>
      <c r="F128" s="237" t="s">
        <v>142</v>
      </c>
      <c r="G128" s="234"/>
      <c r="H128" s="238">
        <v>3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136</v>
      </c>
      <c r="AU128" s="244" t="s">
        <v>83</v>
      </c>
      <c r="AV128" s="13" t="s">
        <v>83</v>
      </c>
      <c r="AW128" s="13" t="s">
        <v>30</v>
      </c>
      <c r="AX128" s="13" t="s">
        <v>81</v>
      </c>
      <c r="AY128" s="244" t="s">
        <v>127</v>
      </c>
    </row>
    <row r="129" s="2" customFormat="1" ht="24.15" customHeight="1">
      <c r="A129" s="38"/>
      <c r="B129" s="39"/>
      <c r="C129" s="219" t="s">
        <v>142</v>
      </c>
      <c r="D129" s="219" t="s">
        <v>130</v>
      </c>
      <c r="E129" s="220" t="s">
        <v>642</v>
      </c>
      <c r="F129" s="221" t="s">
        <v>643</v>
      </c>
      <c r="G129" s="222" t="s">
        <v>133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0.029610000000000001</v>
      </c>
      <c r="T129" s="230">
        <f>S129*H129</f>
        <v>0.029610000000000001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134</v>
      </c>
      <c r="AT129" s="231" t="s">
        <v>130</v>
      </c>
      <c r="AU129" s="231" t="s">
        <v>83</v>
      </c>
      <c r="AY129" s="17" t="s">
        <v>127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134</v>
      </c>
      <c r="BM129" s="231" t="s">
        <v>644</v>
      </c>
    </row>
    <row r="130" s="13" customFormat="1">
      <c r="A130" s="13"/>
      <c r="B130" s="233"/>
      <c r="C130" s="234"/>
      <c r="D130" s="235" t="s">
        <v>136</v>
      </c>
      <c r="E130" s="236" t="s">
        <v>1</v>
      </c>
      <c r="F130" s="237" t="s">
        <v>81</v>
      </c>
      <c r="G130" s="234"/>
      <c r="H130" s="238">
        <v>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136</v>
      </c>
      <c r="AU130" s="244" t="s">
        <v>83</v>
      </c>
      <c r="AV130" s="13" t="s">
        <v>83</v>
      </c>
      <c r="AW130" s="13" t="s">
        <v>30</v>
      </c>
      <c r="AX130" s="13" t="s">
        <v>81</v>
      </c>
      <c r="AY130" s="244" t="s">
        <v>127</v>
      </c>
    </row>
    <row r="131" s="2" customFormat="1" ht="24.15" customHeight="1">
      <c r="A131" s="38"/>
      <c r="B131" s="39"/>
      <c r="C131" s="219" t="s">
        <v>148</v>
      </c>
      <c r="D131" s="219" t="s">
        <v>130</v>
      </c>
      <c r="E131" s="220" t="s">
        <v>645</v>
      </c>
      <c r="F131" s="221" t="s">
        <v>646</v>
      </c>
      <c r="G131" s="222" t="s">
        <v>145</v>
      </c>
      <c r="H131" s="223">
        <v>0.084000000000000005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134</v>
      </c>
      <c r="AT131" s="231" t="s">
        <v>130</v>
      </c>
      <c r="AU131" s="231" t="s">
        <v>83</v>
      </c>
      <c r="AY131" s="17" t="s">
        <v>127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134</v>
      </c>
      <c r="BM131" s="231" t="s">
        <v>647</v>
      </c>
    </row>
    <row r="132" s="13" customFormat="1">
      <c r="A132" s="13"/>
      <c r="B132" s="233"/>
      <c r="C132" s="234"/>
      <c r="D132" s="235" t="s">
        <v>136</v>
      </c>
      <c r="E132" s="236" t="s">
        <v>1</v>
      </c>
      <c r="F132" s="237" t="s">
        <v>648</v>
      </c>
      <c r="G132" s="234"/>
      <c r="H132" s="238">
        <v>0.084000000000000005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136</v>
      </c>
      <c r="AU132" s="244" t="s">
        <v>83</v>
      </c>
      <c r="AV132" s="13" t="s">
        <v>83</v>
      </c>
      <c r="AW132" s="13" t="s">
        <v>30</v>
      </c>
      <c r="AX132" s="13" t="s">
        <v>81</v>
      </c>
      <c r="AY132" s="244" t="s">
        <v>127</v>
      </c>
    </row>
    <row r="133" s="2" customFormat="1" ht="16.5" customHeight="1">
      <c r="A133" s="38"/>
      <c r="B133" s="39"/>
      <c r="C133" s="219" t="s">
        <v>153</v>
      </c>
      <c r="D133" s="219" t="s">
        <v>130</v>
      </c>
      <c r="E133" s="220" t="s">
        <v>649</v>
      </c>
      <c r="F133" s="221" t="s">
        <v>650</v>
      </c>
      <c r="G133" s="222" t="s">
        <v>133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38</v>
      </c>
      <c r="O133" s="91"/>
      <c r="P133" s="229">
        <f>O133*H133</f>
        <v>0</v>
      </c>
      <c r="Q133" s="229">
        <v>0.001</v>
      </c>
      <c r="R133" s="229">
        <f>Q133*H133</f>
        <v>0.001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134</v>
      </c>
      <c r="AT133" s="231" t="s">
        <v>130</v>
      </c>
      <c r="AU133" s="231" t="s">
        <v>83</v>
      </c>
      <c r="AY133" s="17" t="s">
        <v>127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134</v>
      </c>
      <c r="BM133" s="231" t="s">
        <v>651</v>
      </c>
    </row>
    <row r="134" s="13" customFormat="1">
      <c r="A134" s="13"/>
      <c r="B134" s="233"/>
      <c r="C134" s="234"/>
      <c r="D134" s="235" t="s">
        <v>136</v>
      </c>
      <c r="E134" s="236" t="s">
        <v>1</v>
      </c>
      <c r="F134" s="237" t="s">
        <v>81</v>
      </c>
      <c r="G134" s="234"/>
      <c r="H134" s="238">
        <v>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136</v>
      </c>
      <c r="AU134" s="244" t="s">
        <v>83</v>
      </c>
      <c r="AV134" s="13" t="s">
        <v>83</v>
      </c>
      <c r="AW134" s="13" t="s">
        <v>30</v>
      </c>
      <c r="AX134" s="13" t="s">
        <v>81</v>
      </c>
      <c r="AY134" s="244" t="s">
        <v>127</v>
      </c>
    </row>
    <row r="135" s="2" customFormat="1" ht="16.5" customHeight="1">
      <c r="A135" s="38"/>
      <c r="B135" s="39"/>
      <c r="C135" s="219" t="s">
        <v>141</v>
      </c>
      <c r="D135" s="219" t="s">
        <v>130</v>
      </c>
      <c r="E135" s="220" t="s">
        <v>652</v>
      </c>
      <c r="F135" s="221" t="s">
        <v>653</v>
      </c>
      <c r="G135" s="222" t="s">
        <v>139</v>
      </c>
      <c r="H135" s="223">
        <v>4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38</v>
      </c>
      <c r="O135" s="91"/>
      <c r="P135" s="229">
        <f>O135*H135</f>
        <v>0</v>
      </c>
      <c r="Q135" s="229">
        <v>0.0020600000000000002</v>
      </c>
      <c r="R135" s="229">
        <f>Q135*H135</f>
        <v>0.0082400000000000008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134</v>
      </c>
      <c r="AT135" s="231" t="s">
        <v>130</v>
      </c>
      <c r="AU135" s="231" t="s">
        <v>83</v>
      </c>
      <c r="AY135" s="17" t="s">
        <v>127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134</v>
      </c>
      <c r="BM135" s="231" t="s">
        <v>654</v>
      </c>
    </row>
    <row r="136" s="13" customFormat="1">
      <c r="A136" s="13"/>
      <c r="B136" s="233"/>
      <c r="C136" s="234"/>
      <c r="D136" s="235" t="s">
        <v>136</v>
      </c>
      <c r="E136" s="236" t="s">
        <v>1</v>
      </c>
      <c r="F136" s="237" t="s">
        <v>148</v>
      </c>
      <c r="G136" s="234"/>
      <c r="H136" s="238">
        <v>4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136</v>
      </c>
      <c r="AU136" s="244" t="s">
        <v>83</v>
      </c>
      <c r="AV136" s="13" t="s">
        <v>83</v>
      </c>
      <c r="AW136" s="13" t="s">
        <v>30</v>
      </c>
      <c r="AX136" s="13" t="s">
        <v>81</v>
      </c>
      <c r="AY136" s="244" t="s">
        <v>127</v>
      </c>
    </row>
    <row r="137" s="2" customFormat="1" ht="16.5" customHeight="1">
      <c r="A137" s="38"/>
      <c r="B137" s="39"/>
      <c r="C137" s="219" t="s">
        <v>162</v>
      </c>
      <c r="D137" s="219" t="s">
        <v>130</v>
      </c>
      <c r="E137" s="220" t="s">
        <v>655</v>
      </c>
      <c r="F137" s="221" t="s">
        <v>656</v>
      </c>
      <c r="G137" s="222" t="s">
        <v>139</v>
      </c>
      <c r="H137" s="223">
        <v>11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0.00040999999999999999</v>
      </c>
      <c r="R137" s="229">
        <f>Q137*H137</f>
        <v>0.0045100000000000001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134</v>
      </c>
      <c r="AT137" s="231" t="s">
        <v>130</v>
      </c>
      <c r="AU137" s="231" t="s">
        <v>83</v>
      </c>
      <c r="AY137" s="17" t="s">
        <v>127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134</v>
      </c>
      <c r="BM137" s="231" t="s">
        <v>657</v>
      </c>
    </row>
    <row r="138" s="13" customFormat="1">
      <c r="A138" s="13"/>
      <c r="B138" s="233"/>
      <c r="C138" s="234"/>
      <c r="D138" s="235" t="s">
        <v>136</v>
      </c>
      <c r="E138" s="236" t="s">
        <v>1</v>
      </c>
      <c r="F138" s="237" t="s">
        <v>178</v>
      </c>
      <c r="G138" s="234"/>
      <c r="H138" s="238">
        <v>11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136</v>
      </c>
      <c r="AU138" s="244" t="s">
        <v>83</v>
      </c>
      <c r="AV138" s="13" t="s">
        <v>83</v>
      </c>
      <c r="AW138" s="13" t="s">
        <v>30</v>
      </c>
      <c r="AX138" s="13" t="s">
        <v>81</v>
      </c>
      <c r="AY138" s="244" t="s">
        <v>127</v>
      </c>
    </row>
    <row r="139" s="2" customFormat="1" ht="16.5" customHeight="1">
      <c r="A139" s="38"/>
      <c r="B139" s="39"/>
      <c r="C139" s="219" t="s">
        <v>166</v>
      </c>
      <c r="D139" s="219" t="s">
        <v>130</v>
      </c>
      <c r="E139" s="220" t="s">
        <v>658</v>
      </c>
      <c r="F139" s="221" t="s">
        <v>659</v>
      </c>
      <c r="G139" s="222" t="s">
        <v>139</v>
      </c>
      <c r="H139" s="223">
        <v>2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0.00048000000000000001</v>
      </c>
      <c r="R139" s="229">
        <f>Q139*H139</f>
        <v>0.00096000000000000002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134</v>
      </c>
      <c r="AT139" s="231" t="s">
        <v>130</v>
      </c>
      <c r="AU139" s="231" t="s">
        <v>83</v>
      </c>
      <c r="AY139" s="17" t="s">
        <v>127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134</v>
      </c>
      <c r="BM139" s="231" t="s">
        <v>660</v>
      </c>
    </row>
    <row r="140" s="13" customFormat="1">
      <c r="A140" s="13"/>
      <c r="B140" s="233"/>
      <c r="C140" s="234"/>
      <c r="D140" s="235" t="s">
        <v>136</v>
      </c>
      <c r="E140" s="236" t="s">
        <v>1</v>
      </c>
      <c r="F140" s="237" t="s">
        <v>83</v>
      </c>
      <c r="G140" s="234"/>
      <c r="H140" s="238">
        <v>2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136</v>
      </c>
      <c r="AU140" s="244" t="s">
        <v>83</v>
      </c>
      <c r="AV140" s="13" t="s">
        <v>83</v>
      </c>
      <c r="AW140" s="13" t="s">
        <v>30</v>
      </c>
      <c r="AX140" s="13" t="s">
        <v>81</v>
      </c>
      <c r="AY140" s="244" t="s">
        <v>127</v>
      </c>
    </row>
    <row r="141" s="2" customFormat="1" ht="16.5" customHeight="1">
      <c r="A141" s="38"/>
      <c r="B141" s="39"/>
      <c r="C141" s="219" t="s">
        <v>170</v>
      </c>
      <c r="D141" s="219" t="s">
        <v>130</v>
      </c>
      <c r="E141" s="220" t="s">
        <v>661</v>
      </c>
      <c r="F141" s="221" t="s">
        <v>662</v>
      </c>
      <c r="G141" s="222" t="s">
        <v>133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0.00018000000000000001</v>
      </c>
      <c r="R141" s="229">
        <f>Q141*H141</f>
        <v>0.00018000000000000001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134</v>
      </c>
      <c r="AT141" s="231" t="s">
        <v>130</v>
      </c>
      <c r="AU141" s="231" t="s">
        <v>83</v>
      </c>
      <c r="AY141" s="17" t="s">
        <v>127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134</v>
      </c>
      <c r="BM141" s="231" t="s">
        <v>663</v>
      </c>
    </row>
    <row r="142" s="13" customFormat="1">
      <c r="A142" s="13"/>
      <c r="B142" s="233"/>
      <c r="C142" s="234"/>
      <c r="D142" s="235" t="s">
        <v>136</v>
      </c>
      <c r="E142" s="236" t="s">
        <v>1</v>
      </c>
      <c r="F142" s="237" t="s">
        <v>81</v>
      </c>
      <c r="G142" s="234"/>
      <c r="H142" s="238">
        <v>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136</v>
      </c>
      <c r="AU142" s="244" t="s">
        <v>83</v>
      </c>
      <c r="AV142" s="13" t="s">
        <v>83</v>
      </c>
      <c r="AW142" s="13" t="s">
        <v>30</v>
      </c>
      <c r="AX142" s="13" t="s">
        <v>81</v>
      </c>
      <c r="AY142" s="244" t="s">
        <v>127</v>
      </c>
    </row>
    <row r="143" s="2" customFormat="1" ht="24.15" customHeight="1">
      <c r="A143" s="38"/>
      <c r="B143" s="39"/>
      <c r="C143" s="245" t="s">
        <v>174</v>
      </c>
      <c r="D143" s="245" t="s">
        <v>154</v>
      </c>
      <c r="E143" s="246" t="s">
        <v>664</v>
      </c>
      <c r="F143" s="247" t="s">
        <v>665</v>
      </c>
      <c r="G143" s="248" t="s">
        <v>133</v>
      </c>
      <c r="H143" s="249">
        <v>1</v>
      </c>
      <c r="I143" s="250"/>
      <c r="J143" s="251">
        <f>ROUND(I143*H143,2)</f>
        <v>0</v>
      </c>
      <c r="K143" s="252"/>
      <c r="L143" s="253"/>
      <c r="M143" s="254" t="s">
        <v>1</v>
      </c>
      <c r="N143" s="255" t="s">
        <v>38</v>
      </c>
      <c r="O143" s="91"/>
      <c r="P143" s="229">
        <f>O143*H143</f>
        <v>0</v>
      </c>
      <c r="Q143" s="229">
        <v>0.00062</v>
      </c>
      <c r="R143" s="229">
        <f>Q143*H143</f>
        <v>0.00062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157</v>
      </c>
      <c r="AT143" s="231" t="s">
        <v>154</v>
      </c>
      <c r="AU143" s="231" t="s">
        <v>83</v>
      </c>
      <c r="AY143" s="17" t="s">
        <v>127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81</v>
      </c>
      <c r="BK143" s="232">
        <f>ROUND(I143*H143,2)</f>
        <v>0</v>
      </c>
      <c r="BL143" s="17" t="s">
        <v>134</v>
      </c>
      <c r="BM143" s="231" t="s">
        <v>666</v>
      </c>
    </row>
    <row r="144" s="13" customFormat="1">
      <c r="A144" s="13"/>
      <c r="B144" s="233"/>
      <c r="C144" s="234"/>
      <c r="D144" s="235" t="s">
        <v>136</v>
      </c>
      <c r="E144" s="236" t="s">
        <v>1</v>
      </c>
      <c r="F144" s="237" t="s">
        <v>81</v>
      </c>
      <c r="G144" s="234"/>
      <c r="H144" s="238">
        <v>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136</v>
      </c>
      <c r="AU144" s="244" t="s">
        <v>83</v>
      </c>
      <c r="AV144" s="13" t="s">
        <v>83</v>
      </c>
      <c r="AW144" s="13" t="s">
        <v>30</v>
      </c>
      <c r="AX144" s="13" t="s">
        <v>81</v>
      </c>
      <c r="AY144" s="244" t="s">
        <v>127</v>
      </c>
    </row>
    <row r="145" s="2" customFormat="1" ht="16.5" customHeight="1">
      <c r="A145" s="38"/>
      <c r="B145" s="39"/>
      <c r="C145" s="219" t="s">
        <v>178</v>
      </c>
      <c r="D145" s="219" t="s">
        <v>130</v>
      </c>
      <c r="E145" s="220" t="s">
        <v>667</v>
      </c>
      <c r="F145" s="221" t="s">
        <v>668</v>
      </c>
      <c r="G145" s="222" t="s">
        <v>133</v>
      </c>
      <c r="H145" s="223">
        <v>2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0.00018000000000000001</v>
      </c>
      <c r="R145" s="229">
        <f>Q145*H145</f>
        <v>0.00036000000000000002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134</v>
      </c>
      <c r="AT145" s="231" t="s">
        <v>130</v>
      </c>
      <c r="AU145" s="231" t="s">
        <v>83</v>
      </c>
      <c r="AY145" s="17" t="s">
        <v>127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134</v>
      </c>
      <c r="BM145" s="231" t="s">
        <v>669</v>
      </c>
    </row>
    <row r="146" s="13" customFormat="1">
      <c r="A146" s="13"/>
      <c r="B146" s="233"/>
      <c r="C146" s="234"/>
      <c r="D146" s="235" t="s">
        <v>136</v>
      </c>
      <c r="E146" s="236" t="s">
        <v>1</v>
      </c>
      <c r="F146" s="237" t="s">
        <v>83</v>
      </c>
      <c r="G146" s="234"/>
      <c r="H146" s="238">
        <v>2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136</v>
      </c>
      <c r="AU146" s="244" t="s">
        <v>83</v>
      </c>
      <c r="AV146" s="13" t="s">
        <v>83</v>
      </c>
      <c r="AW146" s="13" t="s">
        <v>30</v>
      </c>
      <c r="AX146" s="13" t="s">
        <v>81</v>
      </c>
      <c r="AY146" s="244" t="s">
        <v>127</v>
      </c>
    </row>
    <row r="147" s="2" customFormat="1" ht="37.8" customHeight="1">
      <c r="A147" s="38"/>
      <c r="B147" s="39"/>
      <c r="C147" s="245" t="s">
        <v>184</v>
      </c>
      <c r="D147" s="245" t="s">
        <v>154</v>
      </c>
      <c r="E147" s="246" t="s">
        <v>670</v>
      </c>
      <c r="F147" s="247" t="s">
        <v>671</v>
      </c>
      <c r="G147" s="248" t="s">
        <v>133</v>
      </c>
      <c r="H147" s="249">
        <v>2</v>
      </c>
      <c r="I147" s="250"/>
      <c r="J147" s="251">
        <f>ROUND(I147*H147,2)</f>
        <v>0</v>
      </c>
      <c r="K147" s="252"/>
      <c r="L147" s="253"/>
      <c r="M147" s="254" t="s">
        <v>1</v>
      </c>
      <c r="N147" s="255" t="s">
        <v>38</v>
      </c>
      <c r="O147" s="91"/>
      <c r="P147" s="229">
        <f>O147*H147</f>
        <v>0</v>
      </c>
      <c r="Q147" s="229">
        <v>0.00038000000000000002</v>
      </c>
      <c r="R147" s="229">
        <f>Q147*H147</f>
        <v>0.00076000000000000004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157</v>
      </c>
      <c r="AT147" s="231" t="s">
        <v>154</v>
      </c>
      <c r="AU147" s="231" t="s">
        <v>83</v>
      </c>
      <c r="AY147" s="17" t="s">
        <v>127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134</v>
      </c>
      <c r="BM147" s="231" t="s">
        <v>672</v>
      </c>
    </row>
    <row r="148" s="13" customFormat="1">
      <c r="A148" s="13"/>
      <c r="B148" s="233"/>
      <c r="C148" s="234"/>
      <c r="D148" s="235" t="s">
        <v>136</v>
      </c>
      <c r="E148" s="236" t="s">
        <v>1</v>
      </c>
      <c r="F148" s="237" t="s">
        <v>83</v>
      </c>
      <c r="G148" s="234"/>
      <c r="H148" s="238">
        <v>2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136</v>
      </c>
      <c r="AU148" s="244" t="s">
        <v>83</v>
      </c>
      <c r="AV148" s="13" t="s">
        <v>83</v>
      </c>
      <c r="AW148" s="13" t="s">
        <v>30</v>
      </c>
      <c r="AX148" s="13" t="s">
        <v>81</v>
      </c>
      <c r="AY148" s="244" t="s">
        <v>127</v>
      </c>
    </row>
    <row r="149" s="2" customFormat="1" ht="21.75" customHeight="1">
      <c r="A149" s="38"/>
      <c r="B149" s="39"/>
      <c r="C149" s="219" t="s">
        <v>189</v>
      </c>
      <c r="D149" s="219" t="s">
        <v>130</v>
      </c>
      <c r="E149" s="220" t="s">
        <v>673</v>
      </c>
      <c r="F149" s="221" t="s">
        <v>674</v>
      </c>
      <c r="G149" s="222" t="s">
        <v>133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38</v>
      </c>
      <c r="O149" s="91"/>
      <c r="P149" s="229">
        <f>O149*H149</f>
        <v>0</v>
      </c>
      <c r="Q149" s="229">
        <v>0.0010200000000000001</v>
      </c>
      <c r="R149" s="229">
        <f>Q149*H149</f>
        <v>0.0010200000000000001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134</v>
      </c>
      <c r="AT149" s="231" t="s">
        <v>130</v>
      </c>
      <c r="AU149" s="231" t="s">
        <v>83</v>
      </c>
      <c r="AY149" s="17" t="s">
        <v>127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134</v>
      </c>
      <c r="BM149" s="231" t="s">
        <v>675</v>
      </c>
    </row>
    <row r="150" s="13" customFormat="1">
      <c r="A150" s="13"/>
      <c r="B150" s="233"/>
      <c r="C150" s="234"/>
      <c r="D150" s="235" t="s">
        <v>136</v>
      </c>
      <c r="E150" s="236" t="s">
        <v>1</v>
      </c>
      <c r="F150" s="237" t="s">
        <v>81</v>
      </c>
      <c r="G150" s="234"/>
      <c r="H150" s="238">
        <v>1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136</v>
      </c>
      <c r="AU150" s="244" t="s">
        <v>83</v>
      </c>
      <c r="AV150" s="13" t="s">
        <v>83</v>
      </c>
      <c r="AW150" s="13" t="s">
        <v>30</v>
      </c>
      <c r="AX150" s="13" t="s">
        <v>81</v>
      </c>
      <c r="AY150" s="244" t="s">
        <v>127</v>
      </c>
    </row>
    <row r="151" s="2" customFormat="1" ht="16.5" customHeight="1">
      <c r="A151" s="38"/>
      <c r="B151" s="39"/>
      <c r="C151" s="245" t="s">
        <v>193</v>
      </c>
      <c r="D151" s="245" t="s">
        <v>154</v>
      </c>
      <c r="E151" s="246" t="s">
        <v>676</v>
      </c>
      <c r="F151" s="247" t="s">
        <v>677</v>
      </c>
      <c r="G151" s="248" t="s">
        <v>133</v>
      </c>
      <c r="H151" s="249">
        <v>1</v>
      </c>
      <c r="I151" s="250"/>
      <c r="J151" s="251">
        <f>ROUND(I151*H151,2)</f>
        <v>0</v>
      </c>
      <c r="K151" s="252"/>
      <c r="L151" s="253"/>
      <c r="M151" s="254" t="s">
        <v>1</v>
      </c>
      <c r="N151" s="255" t="s">
        <v>38</v>
      </c>
      <c r="O151" s="91"/>
      <c r="P151" s="229">
        <f>O151*H151</f>
        <v>0</v>
      </c>
      <c r="Q151" s="229">
        <v>0.01524</v>
      </c>
      <c r="R151" s="229">
        <f>Q151*H151</f>
        <v>0.01524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157</v>
      </c>
      <c r="AT151" s="231" t="s">
        <v>154</v>
      </c>
      <c r="AU151" s="231" t="s">
        <v>83</v>
      </c>
      <c r="AY151" s="17" t="s">
        <v>127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134</v>
      </c>
      <c r="BM151" s="231" t="s">
        <v>678</v>
      </c>
    </row>
    <row r="152" s="13" customFormat="1">
      <c r="A152" s="13"/>
      <c r="B152" s="233"/>
      <c r="C152" s="234"/>
      <c r="D152" s="235" t="s">
        <v>136</v>
      </c>
      <c r="E152" s="236" t="s">
        <v>1</v>
      </c>
      <c r="F152" s="237" t="s">
        <v>81</v>
      </c>
      <c r="G152" s="234"/>
      <c r="H152" s="238">
        <v>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136</v>
      </c>
      <c r="AU152" s="244" t="s">
        <v>83</v>
      </c>
      <c r="AV152" s="13" t="s">
        <v>83</v>
      </c>
      <c r="AW152" s="13" t="s">
        <v>30</v>
      </c>
      <c r="AX152" s="13" t="s">
        <v>81</v>
      </c>
      <c r="AY152" s="244" t="s">
        <v>127</v>
      </c>
    </row>
    <row r="153" s="2" customFormat="1" ht="24.15" customHeight="1">
      <c r="A153" s="38"/>
      <c r="B153" s="39"/>
      <c r="C153" s="219" t="s">
        <v>8</v>
      </c>
      <c r="D153" s="219" t="s">
        <v>130</v>
      </c>
      <c r="E153" s="220" t="s">
        <v>679</v>
      </c>
      <c r="F153" s="221" t="s">
        <v>680</v>
      </c>
      <c r="G153" s="222" t="s">
        <v>145</v>
      </c>
      <c r="H153" s="223">
        <v>0.033000000000000002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38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134</v>
      </c>
      <c r="AT153" s="231" t="s">
        <v>130</v>
      </c>
      <c r="AU153" s="231" t="s">
        <v>83</v>
      </c>
      <c r="AY153" s="17" t="s">
        <v>127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81</v>
      </c>
      <c r="BK153" s="232">
        <f>ROUND(I153*H153,2)</f>
        <v>0</v>
      </c>
      <c r="BL153" s="17" t="s">
        <v>134</v>
      </c>
      <c r="BM153" s="231" t="s">
        <v>681</v>
      </c>
    </row>
    <row r="154" s="12" customFormat="1" ht="22.8" customHeight="1">
      <c r="A154" s="12"/>
      <c r="B154" s="203"/>
      <c r="C154" s="204"/>
      <c r="D154" s="205" t="s">
        <v>72</v>
      </c>
      <c r="E154" s="217" t="s">
        <v>682</v>
      </c>
      <c r="F154" s="217" t="s">
        <v>683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SUM(P155:P237)</f>
        <v>0</v>
      </c>
      <c r="Q154" s="211"/>
      <c r="R154" s="212">
        <f>SUM(R155:R237)</f>
        <v>1.7643300000000002</v>
      </c>
      <c r="S154" s="211"/>
      <c r="T154" s="213">
        <f>SUM(T155:T237)</f>
        <v>0.10014999999999999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83</v>
      </c>
      <c r="AT154" s="215" t="s">
        <v>72</v>
      </c>
      <c r="AU154" s="215" t="s">
        <v>81</v>
      </c>
      <c r="AY154" s="214" t="s">
        <v>127</v>
      </c>
      <c r="BK154" s="216">
        <f>SUM(BK155:BK237)</f>
        <v>0</v>
      </c>
    </row>
    <row r="155" s="2" customFormat="1" ht="24.15" customHeight="1">
      <c r="A155" s="38"/>
      <c r="B155" s="39"/>
      <c r="C155" s="219" t="s">
        <v>134</v>
      </c>
      <c r="D155" s="219" t="s">
        <v>130</v>
      </c>
      <c r="E155" s="220" t="s">
        <v>684</v>
      </c>
      <c r="F155" s="221" t="s">
        <v>685</v>
      </c>
      <c r="G155" s="222" t="s">
        <v>139</v>
      </c>
      <c r="H155" s="223">
        <v>10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0.0049699999999999996</v>
      </c>
      <c r="T155" s="230">
        <f>S155*H155</f>
        <v>0.049699999999999994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134</v>
      </c>
      <c r="AT155" s="231" t="s">
        <v>130</v>
      </c>
      <c r="AU155" s="231" t="s">
        <v>83</v>
      </c>
      <c r="AY155" s="17" t="s">
        <v>127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134</v>
      </c>
      <c r="BM155" s="231" t="s">
        <v>686</v>
      </c>
    </row>
    <row r="156" s="13" customFormat="1">
      <c r="A156" s="13"/>
      <c r="B156" s="233"/>
      <c r="C156" s="234"/>
      <c r="D156" s="235" t="s">
        <v>136</v>
      </c>
      <c r="E156" s="236" t="s">
        <v>1</v>
      </c>
      <c r="F156" s="237" t="s">
        <v>174</v>
      </c>
      <c r="G156" s="234"/>
      <c r="H156" s="238">
        <v>10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136</v>
      </c>
      <c r="AU156" s="244" t="s">
        <v>83</v>
      </c>
      <c r="AV156" s="13" t="s">
        <v>83</v>
      </c>
      <c r="AW156" s="13" t="s">
        <v>30</v>
      </c>
      <c r="AX156" s="13" t="s">
        <v>81</v>
      </c>
      <c r="AY156" s="244" t="s">
        <v>127</v>
      </c>
    </row>
    <row r="157" s="2" customFormat="1" ht="16.5" customHeight="1">
      <c r="A157" s="38"/>
      <c r="B157" s="39"/>
      <c r="C157" s="219" t="s">
        <v>203</v>
      </c>
      <c r="D157" s="219" t="s">
        <v>130</v>
      </c>
      <c r="E157" s="220" t="s">
        <v>687</v>
      </c>
      <c r="F157" s="221" t="s">
        <v>688</v>
      </c>
      <c r="G157" s="222" t="s">
        <v>139</v>
      </c>
      <c r="H157" s="223">
        <v>32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38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0.00027999999999999998</v>
      </c>
      <c r="T157" s="230">
        <f>S157*H157</f>
        <v>0.0089599999999999992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134</v>
      </c>
      <c r="AT157" s="231" t="s">
        <v>130</v>
      </c>
      <c r="AU157" s="231" t="s">
        <v>83</v>
      </c>
      <c r="AY157" s="17" t="s">
        <v>127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134</v>
      </c>
      <c r="BM157" s="231" t="s">
        <v>689</v>
      </c>
    </row>
    <row r="158" s="13" customFormat="1">
      <c r="A158" s="13"/>
      <c r="B158" s="233"/>
      <c r="C158" s="234"/>
      <c r="D158" s="235" t="s">
        <v>136</v>
      </c>
      <c r="E158" s="236" t="s">
        <v>1</v>
      </c>
      <c r="F158" s="237" t="s">
        <v>157</v>
      </c>
      <c r="G158" s="234"/>
      <c r="H158" s="238">
        <v>32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136</v>
      </c>
      <c r="AU158" s="244" t="s">
        <v>83</v>
      </c>
      <c r="AV158" s="13" t="s">
        <v>83</v>
      </c>
      <c r="AW158" s="13" t="s">
        <v>30</v>
      </c>
      <c r="AX158" s="13" t="s">
        <v>81</v>
      </c>
      <c r="AY158" s="244" t="s">
        <v>127</v>
      </c>
    </row>
    <row r="159" s="2" customFormat="1" ht="16.5" customHeight="1">
      <c r="A159" s="38"/>
      <c r="B159" s="39"/>
      <c r="C159" s="219" t="s">
        <v>208</v>
      </c>
      <c r="D159" s="219" t="s">
        <v>130</v>
      </c>
      <c r="E159" s="220" t="s">
        <v>690</v>
      </c>
      <c r="F159" s="221" t="s">
        <v>691</v>
      </c>
      <c r="G159" s="222" t="s">
        <v>139</v>
      </c>
      <c r="H159" s="223">
        <v>25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38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0.00029</v>
      </c>
      <c r="T159" s="230">
        <f>S159*H159</f>
        <v>0.0072500000000000004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134</v>
      </c>
      <c r="AT159" s="231" t="s">
        <v>130</v>
      </c>
      <c r="AU159" s="231" t="s">
        <v>83</v>
      </c>
      <c r="AY159" s="17" t="s">
        <v>127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81</v>
      </c>
      <c r="BK159" s="232">
        <f>ROUND(I159*H159,2)</f>
        <v>0</v>
      </c>
      <c r="BL159" s="17" t="s">
        <v>134</v>
      </c>
      <c r="BM159" s="231" t="s">
        <v>692</v>
      </c>
    </row>
    <row r="160" s="13" customFormat="1">
      <c r="A160" s="13"/>
      <c r="B160" s="233"/>
      <c r="C160" s="234"/>
      <c r="D160" s="235" t="s">
        <v>136</v>
      </c>
      <c r="E160" s="236" t="s">
        <v>1</v>
      </c>
      <c r="F160" s="237" t="s">
        <v>237</v>
      </c>
      <c r="G160" s="234"/>
      <c r="H160" s="238">
        <v>25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136</v>
      </c>
      <c r="AU160" s="244" t="s">
        <v>83</v>
      </c>
      <c r="AV160" s="13" t="s">
        <v>83</v>
      </c>
      <c r="AW160" s="13" t="s">
        <v>30</v>
      </c>
      <c r="AX160" s="13" t="s">
        <v>81</v>
      </c>
      <c r="AY160" s="244" t="s">
        <v>127</v>
      </c>
    </row>
    <row r="161" s="2" customFormat="1" ht="24.15" customHeight="1">
      <c r="A161" s="38"/>
      <c r="B161" s="39"/>
      <c r="C161" s="219" t="s">
        <v>213</v>
      </c>
      <c r="D161" s="219" t="s">
        <v>130</v>
      </c>
      <c r="E161" s="220" t="s">
        <v>693</v>
      </c>
      <c r="F161" s="221" t="s">
        <v>694</v>
      </c>
      <c r="G161" s="222" t="s">
        <v>133</v>
      </c>
      <c r="H161" s="223">
        <v>3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38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0.00068999999999999997</v>
      </c>
      <c r="T161" s="230">
        <f>S161*H161</f>
        <v>0.0020699999999999998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134</v>
      </c>
      <c r="AT161" s="231" t="s">
        <v>130</v>
      </c>
      <c r="AU161" s="231" t="s">
        <v>83</v>
      </c>
      <c r="AY161" s="17" t="s">
        <v>127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81</v>
      </c>
      <c r="BK161" s="232">
        <f>ROUND(I161*H161,2)</f>
        <v>0</v>
      </c>
      <c r="BL161" s="17" t="s">
        <v>134</v>
      </c>
      <c r="BM161" s="231" t="s">
        <v>695</v>
      </c>
    </row>
    <row r="162" s="13" customFormat="1">
      <c r="A162" s="13"/>
      <c r="B162" s="233"/>
      <c r="C162" s="234"/>
      <c r="D162" s="235" t="s">
        <v>136</v>
      </c>
      <c r="E162" s="236" t="s">
        <v>1</v>
      </c>
      <c r="F162" s="237" t="s">
        <v>142</v>
      </c>
      <c r="G162" s="234"/>
      <c r="H162" s="238">
        <v>3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136</v>
      </c>
      <c r="AU162" s="244" t="s">
        <v>83</v>
      </c>
      <c r="AV162" s="13" t="s">
        <v>83</v>
      </c>
      <c r="AW162" s="13" t="s">
        <v>30</v>
      </c>
      <c r="AX162" s="13" t="s">
        <v>81</v>
      </c>
      <c r="AY162" s="244" t="s">
        <v>127</v>
      </c>
    </row>
    <row r="163" s="2" customFormat="1" ht="21.75" customHeight="1">
      <c r="A163" s="38"/>
      <c r="B163" s="39"/>
      <c r="C163" s="219" t="s">
        <v>218</v>
      </c>
      <c r="D163" s="219" t="s">
        <v>130</v>
      </c>
      <c r="E163" s="220" t="s">
        <v>696</v>
      </c>
      <c r="F163" s="221" t="s">
        <v>697</v>
      </c>
      <c r="G163" s="222" t="s">
        <v>133</v>
      </c>
      <c r="H163" s="223">
        <v>6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38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0.00052999999999999998</v>
      </c>
      <c r="T163" s="230">
        <f>S163*H163</f>
        <v>0.0031799999999999997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134</v>
      </c>
      <c r="AT163" s="231" t="s">
        <v>130</v>
      </c>
      <c r="AU163" s="231" t="s">
        <v>83</v>
      </c>
      <c r="AY163" s="17" t="s">
        <v>127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81</v>
      </c>
      <c r="BK163" s="232">
        <f>ROUND(I163*H163,2)</f>
        <v>0</v>
      </c>
      <c r="BL163" s="17" t="s">
        <v>134</v>
      </c>
      <c r="BM163" s="231" t="s">
        <v>698</v>
      </c>
    </row>
    <row r="164" s="13" customFormat="1">
      <c r="A164" s="13"/>
      <c r="B164" s="233"/>
      <c r="C164" s="234"/>
      <c r="D164" s="235" t="s">
        <v>136</v>
      </c>
      <c r="E164" s="236" t="s">
        <v>1</v>
      </c>
      <c r="F164" s="237" t="s">
        <v>141</v>
      </c>
      <c r="G164" s="234"/>
      <c r="H164" s="238">
        <v>6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136</v>
      </c>
      <c r="AU164" s="244" t="s">
        <v>83</v>
      </c>
      <c r="AV164" s="13" t="s">
        <v>83</v>
      </c>
      <c r="AW164" s="13" t="s">
        <v>30</v>
      </c>
      <c r="AX164" s="13" t="s">
        <v>81</v>
      </c>
      <c r="AY164" s="244" t="s">
        <v>127</v>
      </c>
    </row>
    <row r="165" s="2" customFormat="1" ht="21.75" customHeight="1">
      <c r="A165" s="38"/>
      <c r="B165" s="39"/>
      <c r="C165" s="219" t="s">
        <v>7</v>
      </c>
      <c r="D165" s="219" t="s">
        <v>130</v>
      </c>
      <c r="E165" s="220" t="s">
        <v>699</v>
      </c>
      <c r="F165" s="221" t="s">
        <v>700</v>
      </c>
      <c r="G165" s="222" t="s">
        <v>133</v>
      </c>
      <c r="H165" s="223">
        <v>5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38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0.0014599999999999999</v>
      </c>
      <c r="T165" s="230">
        <f>S165*H165</f>
        <v>0.0072999999999999992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134</v>
      </c>
      <c r="AT165" s="231" t="s">
        <v>130</v>
      </c>
      <c r="AU165" s="231" t="s">
        <v>83</v>
      </c>
      <c r="AY165" s="17" t="s">
        <v>127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134</v>
      </c>
      <c r="BM165" s="231" t="s">
        <v>701</v>
      </c>
    </row>
    <row r="166" s="13" customFormat="1">
      <c r="A166" s="13"/>
      <c r="B166" s="233"/>
      <c r="C166" s="234"/>
      <c r="D166" s="235" t="s">
        <v>136</v>
      </c>
      <c r="E166" s="236" t="s">
        <v>1</v>
      </c>
      <c r="F166" s="237" t="s">
        <v>153</v>
      </c>
      <c r="G166" s="234"/>
      <c r="H166" s="238">
        <v>5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136</v>
      </c>
      <c r="AU166" s="244" t="s">
        <v>83</v>
      </c>
      <c r="AV166" s="13" t="s">
        <v>83</v>
      </c>
      <c r="AW166" s="13" t="s">
        <v>30</v>
      </c>
      <c r="AX166" s="13" t="s">
        <v>81</v>
      </c>
      <c r="AY166" s="244" t="s">
        <v>127</v>
      </c>
    </row>
    <row r="167" s="2" customFormat="1" ht="16.5" customHeight="1">
      <c r="A167" s="38"/>
      <c r="B167" s="39"/>
      <c r="C167" s="219" t="s">
        <v>225</v>
      </c>
      <c r="D167" s="219" t="s">
        <v>130</v>
      </c>
      <c r="E167" s="220" t="s">
        <v>194</v>
      </c>
      <c r="F167" s="221" t="s">
        <v>195</v>
      </c>
      <c r="G167" s="222" t="s">
        <v>133</v>
      </c>
      <c r="H167" s="223">
        <v>1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6.9999999999999994E-05</v>
      </c>
      <c r="R167" s="229">
        <f>Q167*H167</f>
        <v>6.9999999999999994E-05</v>
      </c>
      <c r="S167" s="229">
        <v>0.0044999999999999997</v>
      </c>
      <c r="T167" s="230">
        <f>S167*H167</f>
        <v>0.0044999999999999997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134</v>
      </c>
      <c r="AT167" s="231" t="s">
        <v>130</v>
      </c>
      <c r="AU167" s="231" t="s">
        <v>83</v>
      </c>
      <c r="AY167" s="17" t="s">
        <v>127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134</v>
      </c>
      <c r="BM167" s="231" t="s">
        <v>702</v>
      </c>
    </row>
    <row r="168" s="13" customFormat="1">
      <c r="A168" s="13"/>
      <c r="B168" s="233"/>
      <c r="C168" s="234"/>
      <c r="D168" s="235" t="s">
        <v>136</v>
      </c>
      <c r="E168" s="236" t="s">
        <v>1</v>
      </c>
      <c r="F168" s="237" t="s">
        <v>81</v>
      </c>
      <c r="G168" s="234"/>
      <c r="H168" s="238">
        <v>1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136</v>
      </c>
      <c r="AU168" s="244" t="s">
        <v>83</v>
      </c>
      <c r="AV168" s="13" t="s">
        <v>83</v>
      </c>
      <c r="AW168" s="13" t="s">
        <v>30</v>
      </c>
      <c r="AX168" s="13" t="s">
        <v>81</v>
      </c>
      <c r="AY168" s="244" t="s">
        <v>127</v>
      </c>
    </row>
    <row r="169" s="2" customFormat="1" ht="16.5" customHeight="1">
      <c r="A169" s="38"/>
      <c r="B169" s="39"/>
      <c r="C169" s="219" t="s">
        <v>229</v>
      </c>
      <c r="D169" s="219" t="s">
        <v>130</v>
      </c>
      <c r="E169" s="220" t="s">
        <v>703</v>
      </c>
      <c r="F169" s="221" t="s">
        <v>704</v>
      </c>
      <c r="G169" s="222" t="s">
        <v>133</v>
      </c>
      <c r="H169" s="223">
        <v>1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38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0.0054900000000000001</v>
      </c>
      <c r="T169" s="230">
        <f>S169*H169</f>
        <v>0.0054900000000000001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134</v>
      </c>
      <c r="AT169" s="231" t="s">
        <v>130</v>
      </c>
      <c r="AU169" s="231" t="s">
        <v>83</v>
      </c>
      <c r="AY169" s="17" t="s">
        <v>127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134</v>
      </c>
      <c r="BM169" s="231" t="s">
        <v>705</v>
      </c>
    </row>
    <row r="170" s="13" customFormat="1">
      <c r="A170" s="13"/>
      <c r="B170" s="233"/>
      <c r="C170" s="234"/>
      <c r="D170" s="235" t="s">
        <v>136</v>
      </c>
      <c r="E170" s="236" t="s">
        <v>1</v>
      </c>
      <c r="F170" s="237" t="s">
        <v>81</v>
      </c>
      <c r="G170" s="234"/>
      <c r="H170" s="238">
        <v>1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136</v>
      </c>
      <c r="AU170" s="244" t="s">
        <v>83</v>
      </c>
      <c r="AV170" s="13" t="s">
        <v>83</v>
      </c>
      <c r="AW170" s="13" t="s">
        <v>30</v>
      </c>
      <c r="AX170" s="13" t="s">
        <v>81</v>
      </c>
      <c r="AY170" s="244" t="s">
        <v>127</v>
      </c>
    </row>
    <row r="171" s="2" customFormat="1" ht="24.15" customHeight="1">
      <c r="A171" s="38"/>
      <c r="B171" s="39"/>
      <c r="C171" s="219" t="s">
        <v>233</v>
      </c>
      <c r="D171" s="219" t="s">
        <v>130</v>
      </c>
      <c r="E171" s="220" t="s">
        <v>706</v>
      </c>
      <c r="F171" s="221" t="s">
        <v>707</v>
      </c>
      <c r="G171" s="222" t="s">
        <v>133</v>
      </c>
      <c r="H171" s="223">
        <v>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0.0117</v>
      </c>
      <c r="T171" s="230">
        <f>S171*H171</f>
        <v>0.0117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134</v>
      </c>
      <c r="AT171" s="231" t="s">
        <v>130</v>
      </c>
      <c r="AU171" s="231" t="s">
        <v>83</v>
      </c>
      <c r="AY171" s="17" t="s">
        <v>127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134</v>
      </c>
      <c r="BM171" s="231" t="s">
        <v>708</v>
      </c>
    </row>
    <row r="172" s="13" customFormat="1">
      <c r="A172" s="13"/>
      <c r="B172" s="233"/>
      <c r="C172" s="234"/>
      <c r="D172" s="235" t="s">
        <v>136</v>
      </c>
      <c r="E172" s="236" t="s">
        <v>1</v>
      </c>
      <c r="F172" s="237" t="s">
        <v>81</v>
      </c>
      <c r="G172" s="234"/>
      <c r="H172" s="238">
        <v>1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136</v>
      </c>
      <c r="AU172" s="244" t="s">
        <v>83</v>
      </c>
      <c r="AV172" s="13" t="s">
        <v>83</v>
      </c>
      <c r="AW172" s="13" t="s">
        <v>30</v>
      </c>
      <c r="AX172" s="13" t="s">
        <v>81</v>
      </c>
      <c r="AY172" s="244" t="s">
        <v>127</v>
      </c>
    </row>
    <row r="173" s="2" customFormat="1" ht="24.15" customHeight="1">
      <c r="A173" s="38"/>
      <c r="B173" s="39"/>
      <c r="C173" s="219" t="s">
        <v>237</v>
      </c>
      <c r="D173" s="219" t="s">
        <v>130</v>
      </c>
      <c r="E173" s="220" t="s">
        <v>709</v>
      </c>
      <c r="F173" s="221" t="s">
        <v>710</v>
      </c>
      <c r="G173" s="222" t="s">
        <v>145</v>
      </c>
      <c r="H173" s="223">
        <v>0.10000000000000001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38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134</v>
      </c>
      <c r="AT173" s="231" t="s">
        <v>130</v>
      </c>
      <c r="AU173" s="231" t="s">
        <v>83</v>
      </c>
      <c r="AY173" s="17" t="s">
        <v>127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81</v>
      </c>
      <c r="BK173" s="232">
        <f>ROUND(I173*H173,2)</f>
        <v>0</v>
      </c>
      <c r="BL173" s="17" t="s">
        <v>134</v>
      </c>
      <c r="BM173" s="231" t="s">
        <v>711</v>
      </c>
    </row>
    <row r="174" s="13" customFormat="1">
      <c r="A174" s="13"/>
      <c r="B174" s="233"/>
      <c r="C174" s="234"/>
      <c r="D174" s="235" t="s">
        <v>136</v>
      </c>
      <c r="E174" s="236" t="s">
        <v>1</v>
      </c>
      <c r="F174" s="237" t="s">
        <v>712</v>
      </c>
      <c r="G174" s="234"/>
      <c r="H174" s="238">
        <v>0.10000000000000001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136</v>
      </c>
      <c r="AU174" s="244" t="s">
        <v>83</v>
      </c>
      <c r="AV174" s="13" t="s">
        <v>83</v>
      </c>
      <c r="AW174" s="13" t="s">
        <v>30</v>
      </c>
      <c r="AX174" s="13" t="s">
        <v>81</v>
      </c>
      <c r="AY174" s="244" t="s">
        <v>127</v>
      </c>
    </row>
    <row r="175" s="2" customFormat="1" ht="24.15" customHeight="1">
      <c r="A175" s="38"/>
      <c r="B175" s="39"/>
      <c r="C175" s="219" t="s">
        <v>241</v>
      </c>
      <c r="D175" s="219" t="s">
        <v>130</v>
      </c>
      <c r="E175" s="220" t="s">
        <v>713</v>
      </c>
      <c r="F175" s="221" t="s">
        <v>714</v>
      </c>
      <c r="G175" s="222" t="s">
        <v>139</v>
      </c>
      <c r="H175" s="223">
        <v>5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38</v>
      </c>
      <c r="O175" s="91"/>
      <c r="P175" s="229">
        <f>O175*H175</f>
        <v>0</v>
      </c>
      <c r="Q175" s="229">
        <v>0.00097999999999999997</v>
      </c>
      <c r="R175" s="229">
        <f>Q175*H175</f>
        <v>0.0048999999999999998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134</v>
      </c>
      <c r="AT175" s="231" t="s">
        <v>130</v>
      </c>
      <c r="AU175" s="231" t="s">
        <v>83</v>
      </c>
      <c r="AY175" s="17" t="s">
        <v>127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81</v>
      </c>
      <c r="BK175" s="232">
        <f>ROUND(I175*H175,2)</f>
        <v>0</v>
      </c>
      <c r="BL175" s="17" t="s">
        <v>134</v>
      </c>
      <c r="BM175" s="231" t="s">
        <v>715</v>
      </c>
    </row>
    <row r="176" s="13" customFormat="1">
      <c r="A176" s="13"/>
      <c r="B176" s="233"/>
      <c r="C176" s="234"/>
      <c r="D176" s="235" t="s">
        <v>136</v>
      </c>
      <c r="E176" s="236" t="s">
        <v>1</v>
      </c>
      <c r="F176" s="237" t="s">
        <v>153</v>
      </c>
      <c r="G176" s="234"/>
      <c r="H176" s="238">
        <v>5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136</v>
      </c>
      <c r="AU176" s="244" t="s">
        <v>83</v>
      </c>
      <c r="AV176" s="13" t="s">
        <v>83</v>
      </c>
      <c r="AW176" s="13" t="s">
        <v>30</v>
      </c>
      <c r="AX176" s="13" t="s">
        <v>81</v>
      </c>
      <c r="AY176" s="244" t="s">
        <v>127</v>
      </c>
    </row>
    <row r="177" s="2" customFormat="1" ht="24.15" customHeight="1">
      <c r="A177" s="38"/>
      <c r="B177" s="39"/>
      <c r="C177" s="219" t="s">
        <v>245</v>
      </c>
      <c r="D177" s="219" t="s">
        <v>130</v>
      </c>
      <c r="E177" s="220" t="s">
        <v>716</v>
      </c>
      <c r="F177" s="221" t="s">
        <v>717</v>
      </c>
      <c r="G177" s="222" t="s">
        <v>139</v>
      </c>
      <c r="H177" s="223">
        <v>18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38</v>
      </c>
      <c r="O177" s="91"/>
      <c r="P177" s="229">
        <f>O177*H177</f>
        <v>0</v>
      </c>
      <c r="Q177" s="229">
        <v>0.0015299999999999999</v>
      </c>
      <c r="R177" s="229">
        <f>Q177*H177</f>
        <v>0.027539999999999999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134</v>
      </c>
      <c r="AT177" s="231" t="s">
        <v>130</v>
      </c>
      <c r="AU177" s="231" t="s">
        <v>83</v>
      </c>
      <c r="AY177" s="17" t="s">
        <v>127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81</v>
      </c>
      <c r="BK177" s="232">
        <f>ROUND(I177*H177,2)</f>
        <v>0</v>
      </c>
      <c r="BL177" s="17" t="s">
        <v>134</v>
      </c>
      <c r="BM177" s="231" t="s">
        <v>718</v>
      </c>
    </row>
    <row r="178" s="13" customFormat="1">
      <c r="A178" s="13"/>
      <c r="B178" s="233"/>
      <c r="C178" s="234"/>
      <c r="D178" s="235" t="s">
        <v>136</v>
      </c>
      <c r="E178" s="236" t="s">
        <v>1</v>
      </c>
      <c r="F178" s="237" t="s">
        <v>208</v>
      </c>
      <c r="G178" s="234"/>
      <c r="H178" s="238">
        <v>18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136</v>
      </c>
      <c r="AU178" s="244" t="s">
        <v>83</v>
      </c>
      <c r="AV178" s="13" t="s">
        <v>83</v>
      </c>
      <c r="AW178" s="13" t="s">
        <v>30</v>
      </c>
      <c r="AX178" s="13" t="s">
        <v>81</v>
      </c>
      <c r="AY178" s="244" t="s">
        <v>127</v>
      </c>
    </row>
    <row r="179" s="2" customFormat="1" ht="24.15" customHeight="1">
      <c r="A179" s="38"/>
      <c r="B179" s="39"/>
      <c r="C179" s="219" t="s">
        <v>249</v>
      </c>
      <c r="D179" s="219" t="s">
        <v>130</v>
      </c>
      <c r="E179" s="220" t="s">
        <v>719</v>
      </c>
      <c r="F179" s="221" t="s">
        <v>720</v>
      </c>
      <c r="G179" s="222" t="s">
        <v>139</v>
      </c>
      <c r="H179" s="223">
        <v>30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38</v>
      </c>
      <c r="O179" s="91"/>
      <c r="P179" s="229">
        <f>O179*H179</f>
        <v>0</v>
      </c>
      <c r="Q179" s="229">
        <v>0.0028400000000000001</v>
      </c>
      <c r="R179" s="229">
        <f>Q179*H179</f>
        <v>0.085199999999999998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134</v>
      </c>
      <c r="AT179" s="231" t="s">
        <v>130</v>
      </c>
      <c r="AU179" s="231" t="s">
        <v>83</v>
      </c>
      <c r="AY179" s="17" t="s">
        <v>127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81</v>
      </c>
      <c r="BK179" s="232">
        <f>ROUND(I179*H179,2)</f>
        <v>0</v>
      </c>
      <c r="BL179" s="17" t="s">
        <v>134</v>
      </c>
      <c r="BM179" s="231" t="s">
        <v>721</v>
      </c>
    </row>
    <row r="180" s="13" customFormat="1">
      <c r="A180" s="13"/>
      <c r="B180" s="233"/>
      <c r="C180" s="234"/>
      <c r="D180" s="235" t="s">
        <v>136</v>
      </c>
      <c r="E180" s="236" t="s">
        <v>1</v>
      </c>
      <c r="F180" s="237" t="s">
        <v>722</v>
      </c>
      <c r="G180" s="234"/>
      <c r="H180" s="238">
        <v>30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136</v>
      </c>
      <c r="AU180" s="244" t="s">
        <v>83</v>
      </c>
      <c r="AV180" s="13" t="s">
        <v>83</v>
      </c>
      <c r="AW180" s="13" t="s">
        <v>30</v>
      </c>
      <c r="AX180" s="13" t="s">
        <v>81</v>
      </c>
      <c r="AY180" s="244" t="s">
        <v>127</v>
      </c>
    </row>
    <row r="181" s="2" customFormat="1" ht="37.8" customHeight="1">
      <c r="A181" s="38"/>
      <c r="B181" s="39"/>
      <c r="C181" s="219" t="s">
        <v>253</v>
      </c>
      <c r="D181" s="219" t="s">
        <v>130</v>
      </c>
      <c r="E181" s="220" t="s">
        <v>723</v>
      </c>
      <c r="F181" s="221" t="s">
        <v>724</v>
      </c>
      <c r="G181" s="222" t="s">
        <v>139</v>
      </c>
      <c r="H181" s="223">
        <v>5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38</v>
      </c>
      <c r="O181" s="91"/>
      <c r="P181" s="229">
        <f>O181*H181</f>
        <v>0</v>
      </c>
      <c r="Q181" s="229">
        <v>6.9999999999999994E-05</v>
      </c>
      <c r="R181" s="229">
        <f>Q181*H181</f>
        <v>0.00034999999999999994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134</v>
      </c>
      <c r="AT181" s="231" t="s">
        <v>130</v>
      </c>
      <c r="AU181" s="231" t="s">
        <v>83</v>
      </c>
      <c r="AY181" s="17" t="s">
        <v>127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81</v>
      </c>
      <c r="BK181" s="232">
        <f>ROUND(I181*H181,2)</f>
        <v>0</v>
      </c>
      <c r="BL181" s="17" t="s">
        <v>134</v>
      </c>
      <c r="BM181" s="231" t="s">
        <v>725</v>
      </c>
    </row>
    <row r="182" s="13" customFormat="1">
      <c r="A182" s="13"/>
      <c r="B182" s="233"/>
      <c r="C182" s="234"/>
      <c r="D182" s="235" t="s">
        <v>136</v>
      </c>
      <c r="E182" s="236" t="s">
        <v>1</v>
      </c>
      <c r="F182" s="237" t="s">
        <v>153</v>
      </c>
      <c r="G182" s="234"/>
      <c r="H182" s="238">
        <v>5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136</v>
      </c>
      <c r="AU182" s="244" t="s">
        <v>83</v>
      </c>
      <c r="AV182" s="13" t="s">
        <v>83</v>
      </c>
      <c r="AW182" s="13" t="s">
        <v>30</v>
      </c>
      <c r="AX182" s="13" t="s">
        <v>81</v>
      </c>
      <c r="AY182" s="244" t="s">
        <v>127</v>
      </c>
    </row>
    <row r="183" s="2" customFormat="1" ht="37.8" customHeight="1">
      <c r="A183" s="38"/>
      <c r="B183" s="39"/>
      <c r="C183" s="219" t="s">
        <v>257</v>
      </c>
      <c r="D183" s="219" t="s">
        <v>130</v>
      </c>
      <c r="E183" s="220" t="s">
        <v>726</v>
      </c>
      <c r="F183" s="221" t="s">
        <v>727</v>
      </c>
      <c r="G183" s="222" t="s">
        <v>139</v>
      </c>
      <c r="H183" s="223">
        <v>12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38</v>
      </c>
      <c r="O183" s="91"/>
      <c r="P183" s="229">
        <f>O183*H183</f>
        <v>0</v>
      </c>
      <c r="Q183" s="229">
        <v>9.0000000000000006E-05</v>
      </c>
      <c r="R183" s="229">
        <f>Q183*H183</f>
        <v>0.00108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134</v>
      </c>
      <c r="AT183" s="231" t="s">
        <v>130</v>
      </c>
      <c r="AU183" s="231" t="s">
        <v>83</v>
      </c>
      <c r="AY183" s="17" t="s">
        <v>127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81</v>
      </c>
      <c r="BK183" s="232">
        <f>ROUND(I183*H183,2)</f>
        <v>0</v>
      </c>
      <c r="BL183" s="17" t="s">
        <v>134</v>
      </c>
      <c r="BM183" s="231" t="s">
        <v>728</v>
      </c>
    </row>
    <row r="184" s="13" customFormat="1">
      <c r="A184" s="13"/>
      <c r="B184" s="233"/>
      <c r="C184" s="234"/>
      <c r="D184" s="235" t="s">
        <v>136</v>
      </c>
      <c r="E184" s="236" t="s">
        <v>1</v>
      </c>
      <c r="F184" s="237" t="s">
        <v>184</v>
      </c>
      <c r="G184" s="234"/>
      <c r="H184" s="238">
        <v>12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136</v>
      </c>
      <c r="AU184" s="244" t="s">
        <v>83</v>
      </c>
      <c r="AV184" s="13" t="s">
        <v>83</v>
      </c>
      <c r="AW184" s="13" t="s">
        <v>30</v>
      </c>
      <c r="AX184" s="13" t="s">
        <v>81</v>
      </c>
      <c r="AY184" s="244" t="s">
        <v>127</v>
      </c>
    </row>
    <row r="185" s="2" customFormat="1" ht="37.8" customHeight="1">
      <c r="A185" s="38"/>
      <c r="B185" s="39"/>
      <c r="C185" s="219" t="s">
        <v>261</v>
      </c>
      <c r="D185" s="219" t="s">
        <v>130</v>
      </c>
      <c r="E185" s="220" t="s">
        <v>729</v>
      </c>
      <c r="F185" s="221" t="s">
        <v>730</v>
      </c>
      <c r="G185" s="222" t="s">
        <v>139</v>
      </c>
      <c r="H185" s="223">
        <v>36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38</v>
      </c>
      <c r="O185" s="91"/>
      <c r="P185" s="229">
        <f>O185*H185</f>
        <v>0</v>
      </c>
      <c r="Q185" s="229">
        <v>0.00027</v>
      </c>
      <c r="R185" s="229">
        <f>Q185*H185</f>
        <v>0.0097199999999999995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134</v>
      </c>
      <c r="AT185" s="231" t="s">
        <v>130</v>
      </c>
      <c r="AU185" s="231" t="s">
        <v>83</v>
      </c>
      <c r="AY185" s="17" t="s">
        <v>127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81</v>
      </c>
      <c r="BK185" s="232">
        <f>ROUND(I185*H185,2)</f>
        <v>0</v>
      </c>
      <c r="BL185" s="17" t="s">
        <v>134</v>
      </c>
      <c r="BM185" s="231" t="s">
        <v>731</v>
      </c>
    </row>
    <row r="186" s="13" customFormat="1">
      <c r="A186" s="13"/>
      <c r="B186" s="233"/>
      <c r="C186" s="234"/>
      <c r="D186" s="235" t="s">
        <v>136</v>
      </c>
      <c r="E186" s="236" t="s">
        <v>1</v>
      </c>
      <c r="F186" s="237" t="s">
        <v>732</v>
      </c>
      <c r="G186" s="234"/>
      <c r="H186" s="238">
        <v>36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136</v>
      </c>
      <c r="AU186" s="244" t="s">
        <v>83</v>
      </c>
      <c r="AV186" s="13" t="s">
        <v>83</v>
      </c>
      <c r="AW186" s="13" t="s">
        <v>30</v>
      </c>
      <c r="AX186" s="13" t="s">
        <v>81</v>
      </c>
      <c r="AY186" s="244" t="s">
        <v>127</v>
      </c>
    </row>
    <row r="187" s="2" customFormat="1" ht="24.15" customHeight="1">
      <c r="A187" s="38"/>
      <c r="B187" s="39"/>
      <c r="C187" s="219" t="s">
        <v>157</v>
      </c>
      <c r="D187" s="219" t="s">
        <v>130</v>
      </c>
      <c r="E187" s="220" t="s">
        <v>733</v>
      </c>
      <c r="F187" s="221" t="s">
        <v>734</v>
      </c>
      <c r="G187" s="222" t="s">
        <v>133</v>
      </c>
      <c r="H187" s="223">
        <v>1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38</v>
      </c>
      <c r="O187" s="91"/>
      <c r="P187" s="229">
        <f>O187*H187</f>
        <v>0</v>
      </c>
      <c r="Q187" s="229">
        <v>0.00027</v>
      </c>
      <c r="R187" s="229">
        <f>Q187*H187</f>
        <v>0.00027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134</v>
      </c>
      <c r="AT187" s="231" t="s">
        <v>130</v>
      </c>
      <c r="AU187" s="231" t="s">
        <v>83</v>
      </c>
      <c r="AY187" s="17" t="s">
        <v>127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81</v>
      </c>
      <c r="BK187" s="232">
        <f>ROUND(I187*H187,2)</f>
        <v>0</v>
      </c>
      <c r="BL187" s="17" t="s">
        <v>134</v>
      </c>
      <c r="BM187" s="231" t="s">
        <v>735</v>
      </c>
    </row>
    <row r="188" s="13" customFormat="1">
      <c r="A188" s="13"/>
      <c r="B188" s="233"/>
      <c r="C188" s="234"/>
      <c r="D188" s="235" t="s">
        <v>136</v>
      </c>
      <c r="E188" s="236" t="s">
        <v>1</v>
      </c>
      <c r="F188" s="237" t="s">
        <v>81</v>
      </c>
      <c r="G188" s="234"/>
      <c r="H188" s="238">
        <v>1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136</v>
      </c>
      <c r="AU188" s="244" t="s">
        <v>83</v>
      </c>
      <c r="AV188" s="13" t="s">
        <v>83</v>
      </c>
      <c r="AW188" s="13" t="s">
        <v>30</v>
      </c>
      <c r="AX188" s="13" t="s">
        <v>81</v>
      </c>
      <c r="AY188" s="244" t="s">
        <v>127</v>
      </c>
    </row>
    <row r="189" s="2" customFormat="1" ht="24.15" customHeight="1">
      <c r="A189" s="38"/>
      <c r="B189" s="39"/>
      <c r="C189" s="219" t="s">
        <v>268</v>
      </c>
      <c r="D189" s="219" t="s">
        <v>130</v>
      </c>
      <c r="E189" s="220" t="s">
        <v>736</v>
      </c>
      <c r="F189" s="221" t="s">
        <v>737</v>
      </c>
      <c r="G189" s="222" t="s">
        <v>133</v>
      </c>
      <c r="H189" s="223">
        <v>1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38</v>
      </c>
      <c r="O189" s="91"/>
      <c r="P189" s="229">
        <f>O189*H189</f>
        <v>0</v>
      </c>
      <c r="Q189" s="229">
        <v>0.00022000000000000001</v>
      </c>
      <c r="R189" s="229">
        <f>Q189*H189</f>
        <v>0.00022000000000000001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134</v>
      </c>
      <c r="AT189" s="231" t="s">
        <v>130</v>
      </c>
      <c r="AU189" s="231" t="s">
        <v>83</v>
      </c>
      <c r="AY189" s="17" t="s">
        <v>127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81</v>
      </c>
      <c r="BK189" s="232">
        <f>ROUND(I189*H189,2)</f>
        <v>0</v>
      </c>
      <c r="BL189" s="17" t="s">
        <v>134</v>
      </c>
      <c r="BM189" s="231" t="s">
        <v>738</v>
      </c>
    </row>
    <row r="190" s="13" customFormat="1">
      <c r="A190" s="13"/>
      <c r="B190" s="233"/>
      <c r="C190" s="234"/>
      <c r="D190" s="235" t="s">
        <v>136</v>
      </c>
      <c r="E190" s="236" t="s">
        <v>1</v>
      </c>
      <c r="F190" s="237" t="s">
        <v>81</v>
      </c>
      <c r="G190" s="234"/>
      <c r="H190" s="238">
        <v>1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136</v>
      </c>
      <c r="AU190" s="244" t="s">
        <v>83</v>
      </c>
      <c r="AV190" s="13" t="s">
        <v>83</v>
      </c>
      <c r="AW190" s="13" t="s">
        <v>30</v>
      </c>
      <c r="AX190" s="13" t="s">
        <v>81</v>
      </c>
      <c r="AY190" s="244" t="s">
        <v>127</v>
      </c>
    </row>
    <row r="191" s="2" customFormat="1" ht="16.5" customHeight="1">
      <c r="A191" s="38"/>
      <c r="B191" s="39"/>
      <c r="C191" s="219" t="s">
        <v>274</v>
      </c>
      <c r="D191" s="219" t="s">
        <v>130</v>
      </c>
      <c r="E191" s="220" t="s">
        <v>739</v>
      </c>
      <c r="F191" s="221" t="s">
        <v>740</v>
      </c>
      <c r="G191" s="222" t="s">
        <v>133</v>
      </c>
      <c r="H191" s="223">
        <v>1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38</v>
      </c>
      <c r="O191" s="91"/>
      <c r="P191" s="229">
        <f>O191*H191</f>
        <v>0</v>
      </c>
      <c r="Q191" s="229">
        <v>0.00072000000000000005</v>
      </c>
      <c r="R191" s="229">
        <f>Q191*H191</f>
        <v>0.00072000000000000005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134</v>
      </c>
      <c r="AT191" s="231" t="s">
        <v>130</v>
      </c>
      <c r="AU191" s="231" t="s">
        <v>83</v>
      </c>
      <c r="AY191" s="17" t="s">
        <v>127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81</v>
      </c>
      <c r="BK191" s="232">
        <f>ROUND(I191*H191,2)</f>
        <v>0</v>
      </c>
      <c r="BL191" s="17" t="s">
        <v>134</v>
      </c>
      <c r="BM191" s="231" t="s">
        <v>741</v>
      </c>
    </row>
    <row r="192" s="13" customFormat="1">
      <c r="A192" s="13"/>
      <c r="B192" s="233"/>
      <c r="C192" s="234"/>
      <c r="D192" s="235" t="s">
        <v>136</v>
      </c>
      <c r="E192" s="236" t="s">
        <v>1</v>
      </c>
      <c r="F192" s="237" t="s">
        <v>81</v>
      </c>
      <c r="G192" s="234"/>
      <c r="H192" s="238">
        <v>1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136</v>
      </c>
      <c r="AU192" s="244" t="s">
        <v>83</v>
      </c>
      <c r="AV192" s="13" t="s">
        <v>83</v>
      </c>
      <c r="AW192" s="13" t="s">
        <v>30</v>
      </c>
      <c r="AX192" s="13" t="s">
        <v>81</v>
      </c>
      <c r="AY192" s="244" t="s">
        <v>127</v>
      </c>
    </row>
    <row r="193" s="2" customFormat="1" ht="24.15" customHeight="1">
      <c r="A193" s="38"/>
      <c r="B193" s="39"/>
      <c r="C193" s="245" t="s">
        <v>278</v>
      </c>
      <c r="D193" s="245" t="s">
        <v>154</v>
      </c>
      <c r="E193" s="246" t="s">
        <v>742</v>
      </c>
      <c r="F193" s="247" t="s">
        <v>743</v>
      </c>
      <c r="G193" s="248" t="s">
        <v>133</v>
      </c>
      <c r="H193" s="249">
        <v>1</v>
      </c>
      <c r="I193" s="250"/>
      <c r="J193" s="251">
        <f>ROUND(I193*H193,2)</f>
        <v>0</v>
      </c>
      <c r="K193" s="252"/>
      <c r="L193" s="253"/>
      <c r="M193" s="254" t="s">
        <v>1</v>
      </c>
      <c r="N193" s="255" t="s">
        <v>38</v>
      </c>
      <c r="O193" s="91"/>
      <c r="P193" s="229">
        <f>O193*H193</f>
        <v>0</v>
      </c>
      <c r="Q193" s="229">
        <v>0.0033</v>
      </c>
      <c r="R193" s="229">
        <f>Q193*H193</f>
        <v>0.0033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157</v>
      </c>
      <c r="AT193" s="231" t="s">
        <v>154</v>
      </c>
      <c r="AU193" s="231" t="s">
        <v>83</v>
      </c>
      <c r="AY193" s="17" t="s">
        <v>127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81</v>
      </c>
      <c r="BK193" s="232">
        <f>ROUND(I193*H193,2)</f>
        <v>0</v>
      </c>
      <c r="BL193" s="17" t="s">
        <v>134</v>
      </c>
      <c r="BM193" s="231" t="s">
        <v>744</v>
      </c>
    </row>
    <row r="194" s="13" customFormat="1">
      <c r="A194" s="13"/>
      <c r="B194" s="233"/>
      <c r="C194" s="234"/>
      <c r="D194" s="235" t="s">
        <v>136</v>
      </c>
      <c r="E194" s="236" t="s">
        <v>1</v>
      </c>
      <c r="F194" s="237" t="s">
        <v>81</v>
      </c>
      <c r="G194" s="234"/>
      <c r="H194" s="238">
        <v>1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136</v>
      </c>
      <c r="AU194" s="244" t="s">
        <v>83</v>
      </c>
      <c r="AV194" s="13" t="s">
        <v>83</v>
      </c>
      <c r="AW194" s="13" t="s">
        <v>30</v>
      </c>
      <c r="AX194" s="13" t="s">
        <v>81</v>
      </c>
      <c r="AY194" s="244" t="s">
        <v>127</v>
      </c>
    </row>
    <row r="195" s="2" customFormat="1" ht="24.15" customHeight="1">
      <c r="A195" s="38"/>
      <c r="B195" s="39"/>
      <c r="C195" s="219" t="s">
        <v>283</v>
      </c>
      <c r="D195" s="219" t="s">
        <v>130</v>
      </c>
      <c r="E195" s="220" t="s">
        <v>745</v>
      </c>
      <c r="F195" s="221" t="s">
        <v>746</v>
      </c>
      <c r="G195" s="222" t="s">
        <v>133</v>
      </c>
      <c r="H195" s="223">
        <v>1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38</v>
      </c>
      <c r="O195" s="91"/>
      <c r="P195" s="229">
        <f>O195*H195</f>
        <v>0</v>
      </c>
      <c r="Q195" s="229">
        <v>0.00051999999999999995</v>
      </c>
      <c r="R195" s="229">
        <f>Q195*H195</f>
        <v>0.00051999999999999995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134</v>
      </c>
      <c r="AT195" s="231" t="s">
        <v>130</v>
      </c>
      <c r="AU195" s="231" t="s">
        <v>83</v>
      </c>
      <c r="AY195" s="17" t="s">
        <v>127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81</v>
      </c>
      <c r="BK195" s="232">
        <f>ROUND(I195*H195,2)</f>
        <v>0</v>
      </c>
      <c r="BL195" s="17" t="s">
        <v>134</v>
      </c>
      <c r="BM195" s="231" t="s">
        <v>747</v>
      </c>
    </row>
    <row r="196" s="13" customFormat="1">
      <c r="A196" s="13"/>
      <c r="B196" s="233"/>
      <c r="C196" s="234"/>
      <c r="D196" s="235" t="s">
        <v>136</v>
      </c>
      <c r="E196" s="236" t="s">
        <v>1</v>
      </c>
      <c r="F196" s="237" t="s">
        <v>81</v>
      </c>
      <c r="G196" s="234"/>
      <c r="H196" s="238">
        <v>1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136</v>
      </c>
      <c r="AU196" s="244" t="s">
        <v>83</v>
      </c>
      <c r="AV196" s="13" t="s">
        <v>83</v>
      </c>
      <c r="AW196" s="13" t="s">
        <v>30</v>
      </c>
      <c r="AX196" s="13" t="s">
        <v>81</v>
      </c>
      <c r="AY196" s="244" t="s">
        <v>127</v>
      </c>
    </row>
    <row r="197" s="2" customFormat="1" ht="24.15" customHeight="1">
      <c r="A197" s="38"/>
      <c r="B197" s="39"/>
      <c r="C197" s="219" t="s">
        <v>288</v>
      </c>
      <c r="D197" s="219" t="s">
        <v>130</v>
      </c>
      <c r="E197" s="220" t="s">
        <v>748</v>
      </c>
      <c r="F197" s="221" t="s">
        <v>749</v>
      </c>
      <c r="G197" s="222" t="s">
        <v>133</v>
      </c>
      <c r="H197" s="223">
        <v>1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38</v>
      </c>
      <c r="O197" s="91"/>
      <c r="P197" s="229">
        <f>O197*H197</f>
        <v>0</v>
      </c>
      <c r="Q197" s="229">
        <v>0.00081999999999999998</v>
      </c>
      <c r="R197" s="229">
        <f>Q197*H197</f>
        <v>0.00081999999999999998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134</v>
      </c>
      <c r="AT197" s="231" t="s">
        <v>130</v>
      </c>
      <c r="AU197" s="231" t="s">
        <v>83</v>
      </c>
      <c r="AY197" s="17" t="s">
        <v>127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81</v>
      </c>
      <c r="BK197" s="232">
        <f>ROUND(I197*H197,2)</f>
        <v>0</v>
      </c>
      <c r="BL197" s="17" t="s">
        <v>134</v>
      </c>
      <c r="BM197" s="231" t="s">
        <v>750</v>
      </c>
    </row>
    <row r="198" s="13" customFormat="1">
      <c r="A198" s="13"/>
      <c r="B198" s="233"/>
      <c r="C198" s="234"/>
      <c r="D198" s="235" t="s">
        <v>136</v>
      </c>
      <c r="E198" s="236" t="s">
        <v>1</v>
      </c>
      <c r="F198" s="237" t="s">
        <v>81</v>
      </c>
      <c r="G198" s="234"/>
      <c r="H198" s="238">
        <v>1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136</v>
      </c>
      <c r="AU198" s="244" t="s">
        <v>83</v>
      </c>
      <c r="AV198" s="13" t="s">
        <v>83</v>
      </c>
      <c r="AW198" s="13" t="s">
        <v>30</v>
      </c>
      <c r="AX198" s="13" t="s">
        <v>81</v>
      </c>
      <c r="AY198" s="244" t="s">
        <v>127</v>
      </c>
    </row>
    <row r="199" s="2" customFormat="1" ht="24.15" customHeight="1">
      <c r="A199" s="38"/>
      <c r="B199" s="39"/>
      <c r="C199" s="219" t="s">
        <v>293</v>
      </c>
      <c r="D199" s="219" t="s">
        <v>130</v>
      </c>
      <c r="E199" s="220" t="s">
        <v>751</v>
      </c>
      <c r="F199" s="221" t="s">
        <v>752</v>
      </c>
      <c r="G199" s="222" t="s">
        <v>133</v>
      </c>
      <c r="H199" s="223">
        <v>1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38</v>
      </c>
      <c r="O199" s="91"/>
      <c r="P199" s="229">
        <f>O199*H199</f>
        <v>0</v>
      </c>
      <c r="Q199" s="229">
        <v>2.0000000000000002E-05</v>
      </c>
      <c r="R199" s="229">
        <f>Q199*H199</f>
        <v>2.0000000000000002E-05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134</v>
      </c>
      <c r="AT199" s="231" t="s">
        <v>130</v>
      </c>
      <c r="AU199" s="231" t="s">
        <v>83</v>
      </c>
      <c r="AY199" s="17" t="s">
        <v>127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81</v>
      </c>
      <c r="BK199" s="232">
        <f>ROUND(I199*H199,2)</f>
        <v>0</v>
      </c>
      <c r="BL199" s="17" t="s">
        <v>134</v>
      </c>
      <c r="BM199" s="231" t="s">
        <v>753</v>
      </c>
    </row>
    <row r="200" s="13" customFormat="1">
      <c r="A200" s="13"/>
      <c r="B200" s="233"/>
      <c r="C200" s="234"/>
      <c r="D200" s="235" t="s">
        <v>136</v>
      </c>
      <c r="E200" s="236" t="s">
        <v>1</v>
      </c>
      <c r="F200" s="237" t="s">
        <v>81</v>
      </c>
      <c r="G200" s="234"/>
      <c r="H200" s="238">
        <v>1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136</v>
      </c>
      <c r="AU200" s="244" t="s">
        <v>83</v>
      </c>
      <c r="AV200" s="13" t="s">
        <v>83</v>
      </c>
      <c r="AW200" s="13" t="s">
        <v>30</v>
      </c>
      <c r="AX200" s="13" t="s">
        <v>81</v>
      </c>
      <c r="AY200" s="244" t="s">
        <v>127</v>
      </c>
    </row>
    <row r="201" s="2" customFormat="1" ht="16.5" customHeight="1">
      <c r="A201" s="38"/>
      <c r="B201" s="39"/>
      <c r="C201" s="245" t="s">
        <v>298</v>
      </c>
      <c r="D201" s="245" t="s">
        <v>154</v>
      </c>
      <c r="E201" s="246" t="s">
        <v>754</v>
      </c>
      <c r="F201" s="247" t="s">
        <v>755</v>
      </c>
      <c r="G201" s="248" t="s">
        <v>133</v>
      </c>
      <c r="H201" s="249">
        <v>1</v>
      </c>
      <c r="I201" s="250"/>
      <c r="J201" s="251">
        <f>ROUND(I201*H201,2)</f>
        <v>0</v>
      </c>
      <c r="K201" s="252"/>
      <c r="L201" s="253"/>
      <c r="M201" s="254" t="s">
        <v>1</v>
      </c>
      <c r="N201" s="255" t="s">
        <v>38</v>
      </c>
      <c r="O201" s="91"/>
      <c r="P201" s="229">
        <f>O201*H201</f>
        <v>0</v>
      </c>
      <c r="Q201" s="229">
        <v>0.00022000000000000001</v>
      </c>
      <c r="R201" s="229">
        <f>Q201*H201</f>
        <v>0.00022000000000000001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157</v>
      </c>
      <c r="AT201" s="231" t="s">
        <v>154</v>
      </c>
      <c r="AU201" s="231" t="s">
        <v>83</v>
      </c>
      <c r="AY201" s="17" t="s">
        <v>127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81</v>
      </c>
      <c r="BK201" s="232">
        <f>ROUND(I201*H201,2)</f>
        <v>0</v>
      </c>
      <c r="BL201" s="17" t="s">
        <v>134</v>
      </c>
      <c r="BM201" s="231" t="s">
        <v>756</v>
      </c>
    </row>
    <row r="202" s="13" customFormat="1">
      <c r="A202" s="13"/>
      <c r="B202" s="233"/>
      <c r="C202" s="234"/>
      <c r="D202" s="235" t="s">
        <v>136</v>
      </c>
      <c r="E202" s="236" t="s">
        <v>1</v>
      </c>
      <c r="F202" s="237" t="s">
        <v>81</v>
      </c>
      <c r="G202" s="234"/>
      <c r="H202" s="238">
        <v>1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136</v>
      </c>
      <c r="AU202" s="244" t="s">
        <v>83</v>
      </c>
      <c r="AV202" s="13" t="s">
        <v>83</v>
      </c>
      <c r="AW202" s="13" t="s">
        <v>30</v>
      </c>
      <c r="AX202" s="13" t="s">
        <v>81</v>
      </c>
      <c r="AY202" s="244" t="s">
        <v>127</v>
      </c>
    </row>
    <row r="203" s="2" customFormat="1" ht="21.75" customHeight="1">
      <c r="A203" s="38"/>
      <c r="B203" s="39"/>
      <c r="C203" s="219" t="s">
        <v>302</v>
      </c>
      <c r="D203" s="219" t="s">
        <v>130</v>
      </c>
      <c r="E203" s="220" t="s">
        <v>757</v>
      </c>
      <c r="F203" s="221" t="s">
        <v>758</v>
      </c>
      <c r="G203" s="222" t="s">
        <v>133</v>
      </c>
      <c r="H203" s="223">
        <v>2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38</v>
      </c>
      <c r="O203" s="91"/>
      <c r="P203" s="229">
        <f>O203*H203</f>
        <v>0</v>
      </c>
      <c r="Q203" s="229">
        <v>0.00021000000000000001</v>
      </c>
      <c r="R203" s="229">
        <f>Q203*H203</f>
        <v>0.00042000000000000002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134</v>
      </c>
      <c r="AT203" s="231" t="s">
        <v>130</v>
      </c>
      <c r="AU203" s="231" t="s">
        <v>83</v>
      </c>
      <c r="AY203" s="17" t="s">
        <v>127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81</v>
      </c>
      <c r="BK203" s="232">
        <f>ROUND(I203*H203,2)</f>
        <v>0</v>
      </c>
      <c r="BL203" s="17" t="s">
        <v>134</v>
      </c>
      <c r="BM203" s="231" t="s">
        <v>759</v>
      </c>
    </row>
    <row r="204" s="13" customFormat="1">
      <c r="A204" s="13"/>
      <c r="B204" s="233"/>
      <c r="C204" s="234"/>
      <c r="D204" s="235" t="s">
        <v>136</v>
      </c>
      <c r="E204" s="236" t="s">
        <v>1</v>
      </c>
      <c r="F204" s="237" t="s">
        <v>83</v>
      </c>
      <c r="G204" s="234"/>
      <c r="H204" s="238">
        <v>2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136</v>
      </c>
      <c r="AU204" s="244" t="s">
        <v>83</v>
      </c>
      <c r="AV204" s="13" t="s">
        <v>83</v>
      </c>
      <c r="AW204" s="13" t="s">
        <v>30</v>
      </c>
      <c r="AX204" s="13" t="s">
        <v>81</v>
      </c>
      <c r="AY204" s="244" t="s">
        <v>127</v>
      </c>
    </row>
    <row r="205" s="2" customFormat="1" ht="21.75" customHeight="1">
      <c r="A205" s="38"/>
      <c r="B205" s="39"/>
      <c r="C205" s="219" t="s">
        <v>306</v>
      </c>
      <c r="D205" s="219" t="s">
        <v>130</v>
      </c>
      <c r="E205" s="220" t="s">
        <v>760</v>
      </c>
      <c r="F205" s="221" t="s">
        <v>761</v>
      </c>
      <c r="G205" s="222" t="s">
        <v>133</v>
      </c>
      <c r="H205" s="223">
        <v>2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38</v>
      </c>
      <c r="O205" s="91"/>
      <c r="P205" s="229">
        <f>O205*H205</f>
        <v>0</v>
      </c>
      <c r="Q205" s="229">
        <v>0.00050000000000000001</v>
      </c>
      <c r="R205" s="229">
        <f>Q205*H205</f>
        <v>0.001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134</v>
      </c>
      <c r="AT205" s="231" t="s">
        <v>130</v>
      </c>
      <c r="AU205" s="231" t="s">
        <v>83</v>
      </c>
      <c r="AY205" s="17" t="s">
        <v>127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81</v>
      </c>
      <c r="BK205" s="232">
        <f>ROUND(I205*H205,2)</f>
        <v>0</v>
      </c>
      <c r="BL205" s="17" t="s">
        <v>134</v>
      </c>
      <c r="BM205" s="231" t="s">
        <v>762</v>
      </c>
    </row>
    <row r="206" s="13" customFormat="1">
      <c r="A206" s="13"/>
      <c r="B206" s="233"/>
      <c r="C206" s="234"/>
      <c r="D206" s="235" t="s">
        <v>136</v>
      </c>
      <c r="E206" s="236" t="s">
        <v>1</v>
      </c>
      <c r="F206" s="237" t="s">
        <v>83</v>
      </c>
      <c r="G206" s="234"/>
      <c r="H206" s="238">
        <v>2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136</v>
      </c>
      <c r="AU206" s="244" t="s">
        <v>83</v>
      </c>
      <c r="AV206" s="13" t="s">
        <v>83</v>
      </c>
      <c r="AW206" s="13" t="s">
        <v>30</v>
      </c>
      <c r="AX206" s="13" t="s">
        <v>81</v>
      </c>
      <c r="AY206" s="244" t="s">
        <v>127</v>
      </c>
    </row>
    <row r="207" s="2" customFormat="1" ht="21.75" customHeight="1">
      <c r="A207" s="38"/>
      <c r="B207" s="39"/>
      <c r="C207" s="219" t="s">
        <v>311</v>
      </c>
      <c r="D207" s="219" t="s">
        <v>130</v>
      </c>
      <c r="E207" s="220" t="s">
        <v>763</v>
      </c>
      <c r="F207" s="221" t="s">
        <v>764</v>
      </c>
      <c r="G207" s="222" t="s">
        <v>133</v>
      </c>
      <c r="H207" s="223">
        <v>6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38</v>
      </c>
      <c r="O207" s="91"/>
      <c r="P207" s="229">
        <f>O207*H207</f>
        <v>0</v>
      </c>
      <c r="Q207" s="229">
        <v>0.00069999999999999999</v>
      </c>
      <c r="R207" s="229">
        <f>Q207*H207</f>
        <v>0.0041999999999999997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134</v>
      </c>
      <c r="AT207" s="231" t="s">
        <v>130</v>
      </c>
      <c r="AU207" s="231" t="s">
        <v>83</v>
      </c>
      <c r="AY207" s="17" t="s">
        <v>127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81</v>
      </c>
      <c r="BK207" s="232">
        <f>ROUND(I207*H207,2)</f>
        <v>0</v>
      </c>
      <c r="BL207" s="17" t="s">
        <v>134</v>
      </c>
      <c r="BM207" s="231" t="s">
        <v>765</v>
      </c>
    </row>
    <row r="208" s="13" customFormat="1">
      <c r="A208" s="13"/>
      <c r="B208" s="233"/>
      <c r="C208" s="234"/>
      <c r="D208" s="235" t="s">
        <v>136</v>
      </c>
      <c r="E208" s="236" t="s">
        <v>1</v>
      </c>
      <c r="F208" s="237" t="s">
        <v>141</v>
      </c>
      <c r="G208" s="234"/>
      <c r="H208" s="238">
        <v>6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136</v>
      </c>
      <c r="AU208" s="244" t="s">
        <v>83</v>
      </c>
      <c r="AV208" s="13" t="s">
        <v>83</v>
      </c>
      <c r="AW208" s="13" t="s">
        <v>30</v>
      </c>
      <c r="AX208" s="13" t="s">
        <v>81</v>
      </c>
      <c r="AY208" s="244" t="s">
        <v>127</v>
      </c>
    </row>
    <row r="209" s="2" customFormat="1" ht="21.75" customHeight="1">
      <c r="A209" s="38"/>
      <c r="B209" s="39"/>
      <c r="C209" s="219" t="s">
        <v>315</v>
      </c>
      <c r="D209" s="219" t="s">
        <v>130</v>
      </c>
      <c r="E209" s="220" t="s">
        <v>766</v>
      </c>
      <c r="F209" s="221" t="s">
        <v>767</v>
      </c>
      <c r="G209" s="222" t="s">
        <v>133</v>
      </c>
      <c r="H209" s="223">
        <v>1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38</v>
      </c>
      <c r="O209" s="91"/>
      <c r="P209" s="229">
        <f>O209*H209</f>
        <v>0</v>
      </c>
      <c r="Q209" s="229">
        <v>0.00031</v>
      </c>
      <c r="R209" s="229">
        <f>Q209*H209</f>
        <v>0.00031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134</v>
      </c>
      <c r="AT209" s="231" t="s">
        <v>130</v>
      </c>
      <c r="AU209" s="231" t="s">
        <v>83</v>
      </c>
      <c r="AY209" s="17" t="s">
        <v>127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81</v>
      </c>
      <c r="BK209" s="232">
        <f>ROUND(I209*H209,2)</f>
        <v>0</v>
      </c>
      <c r="BL209" s="17" t="s">
        <v>134</v>
      </c>
      <c r="BM209" s="231" t="s">
        <v>768</v>
      </c>
    </row>
    <row r="210" s="13" customFormat="1">
      <c r="A210" s="13"/>
      <c r="B210" s="233"/>
      <c r="C210" s="234"/>
      <c r="D210" s="235" t="s">
        <v>136</v>
      </c>
      <c r="E210" s="236" t="s">
        <v>1</v>
      </c>
      <c r="F210" s="237" t="s">
        <v>81</v>
      </c>
      <c r="G210" s="234"/>
      <c r="H210" s="238">
        <v>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136</v>
      </c>
      <c r="AU210" s="244" t="s">
        <v>83</v>
      </c>
      <c r="AV210" s="13" t="s">
        <v>83</v>
      </c>
      <c r="AW210" s="13" t="s">
        <v>30</v>
      </c>
      <c r="AX210" s="13" t="s">
        <v>81</v>
      </c>
      <c r="AY210" s="244" t="s">
        <v>127</v>
      </c>
    </row>
    <row r="211" s="2" customFormat="1" ht="21.75" customHeight="1">
      <c r="A211" s="38"/>
      <c r="B211" s="39"/>
      <c r="C211" s="219" t="s">
        <v>319</v>
      </c>
      <c r="D211" s="219" t="s">
        <v>130</v>
      </c>
      <c r="E211" s="220" t="s">
        <v>769</v>
      </c>
      <c r="F211" s="221" t="s">
        <v>770</v>
      </c>
      <c r="G211" s="222" t="s">
        <v>133</v>
      </c>
      <c r="H211" s="223">
        <v>2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38</v>
      </c>
      <c r="O211" s="91"/>
      <c r="P211" s="229">
        <f>O211*H211</f>
        <v>0</v>
      </c>
      <c r="Q211" s="229">
        <v>2.0000000000000002E-05</v>
      </c>
      <c r="R211" s="229">
        <f>Q211*H211</f>
        <v>4.0000000000000003E-05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134</v>
      </c>
      <c r="AT211" s="231" t="s">
        <v>130</v>
      </c>
      <c r="AU211" s="231" t="s">
        <v>83</v>
      </c>
      <c r="AY211" s="17" t="s">
        <v>127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81</v>
      </c>
      <c r="BK211" s="232">
        <f>ROUND(I211*H211,2)</f>
        <v>0</v>
      </c>
      <c r="BL211" s="17" t="s">
        <v>134</v>
      </c>
      <c r="BM211" s="231" t="s">
        <v>771</v>
      </c>
    </row>
    <row r="212" s="13" customFormat="1">
      <c r="A212" s="13"/>
      <c r="B212" s="233"/>
      <c r="C212" s="234"/>
      <c r="D212" s="235" t="s">
        <v>136</v>
      </c>
      <c r="E212" s="236" t="s">
        <v>1</v>
      </c>
      <c r="F212" s="237" t="s">
        <v>212</v>
      </c>
      <c r="G212" s="234"/>
      <c r="H212" s="238">
        <v>2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136</v>
      </c>
      <c r="AU212" s="244" t="s">
        <v>83</v>
      </c>
      <c r="AV212" s="13" t="s">
        <v>83</v>
      </c>
      <c r="AW212" s="13" t="s">
        <v>30</v>
      </c>
      <c r="AX212" s="13" t="s">
        <v>81</v>
      </c>
      <c r="AY212" s="244" t="s">
        <v>127</v>
      </c>
    </row>
    <row r="213" s="2" customFormat="1" ht="24.15" customHeight="1">
      <c r="A213" s="38"/>
      <c r="B213" s="39"/>
      <c r="C213" s="245" t="s">
        <v>323</v>
      </c>
      <c r="D213" s="245" t="s">
        <v>154</v>
      </c>
      <c r="E213" s="246" t="s">
        <v>772</v>
      </c>
      <c r="F213" s="247" t="s">
        <v>773</v>
      </c>
      <c r="G213" s="248" t="s">
        <v>133</v>
      </c>
      <c r="H213" s="249">
        <v>1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38</v>
      </c>
      <c r="O213" s="91"/>
      <c r="P213" s="229">
        <f>O213*H213</f>
        <v>0</v>
      </c>
      <c r="Q213" s="229">
        <v>0.00012999999999999999</v>
      </c>
      <c r="R213" s="229">
        <f>Q213*H213</f>
        <v>0.00012999999999999999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157</v>
      </c>
      <c r="AT213" s="231" t="s">
        <v>154</v>
      </c>
      <c r="AU213" s="231" t="s">
        <v>83</v>
      </c>
      <c r="AY213" s="17" t="s">
        <v>127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81</v>
      </c>
      <c r="BK213" s="232">
        <f>ROUND(I213*H213,2)</f>
        <v>0</v>
      </c>
      <c r="BL213" s="17" t="s">
        <v>134</v>
      </c>
      <c r="BM213" s="231" t="s">
        <v>774</v>
      </c>
    </row>
    <row r="214" s="13" customFormat="1">
      <c r="A214" s="13"/>
      <c r="B214" s="233"/>
      <c r="C214" s="234"/>
      <c r="D214" s="235" t="s">
        <v>136</v>
      </c>
      <c r="E214" s="236" t="s">
        <v>1</v>
      </c>
      <c r="F214" s="237" t="s">
        <v>81</v>
      </c>
      <c r="G214" s="234"/>
      <c r="H214" s="238">
        <v>1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136</v>
      </c>
      <c r="AU214" s="244" t="s">
        <v>83</v>
      </c>
      <c r="AV214" s="13" t="s">
        <v>83</v>
      </c>
      <c r="AW214" s="13" t="s">
        <v>30</v>
      </c>
      <c r="AX214" s="13" t="s">
        <v>81</v>
      </c>
      <c r="AY214" s="244" t="s">
        <v>127</v>
      </c>
    </row>
    <row r="215" s="2" customFormat="1" ht="37.8" customHeight="1">
      <c r="A215" s="38"/>
      <c r="B215" s="39"/>
      <c r="C215" s="245" t="s">
        <v>328</v>
      </c>
      <c r="D215" s="245" t="s">
        <v>154</v>
      </c>
      <c r="E215" s="246" t="s">
        <v>775</v>
      </c>
      <c r="F215" s="247" t="s">
        <v>776</v>
      </c>
      <c r="G215" s="248" t="s">
        <v>133</v>
      </c>
      <c r="H215" s="249">
        <v>1</v>
      </c>
      <c r="I215" s="250"/>
      <c r="J215" s="251">
        <f>ROUND(I215*H215,2)</f>
        <v>0</v>
      </c>
      <c r="K215" s="252"/>
      <c r="L215" s="253"/>
      <c r="M215" s="254" t="s">
        <v>1</v>
      </c>
      <c r="N215" s="255" t="s">
        <v>38</v>
      </c>
      <c r="O215" s="91"/>
      <c r="P215" s="229">
        <f>O215*H215</f>
        <v>0</v>
      </c>
      <c r="Q215" s="229">
        <v>0.0018400000000000001</v>
      </c>
      <c r="R215" s="229">
        <f>Q215*H215</f>
        <v>0.0018400000000000001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157</v>
      </c>
      <c r="AT215" s="231" t="s">
        <v>154</v>
      </c>
      <c r="AU215" s="231" t="s">
        <v>83</v>
      </c>
      <c r="AY215" s="17" t="s">
        <v>127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81</v>
      </c>
      <c r="BK215" s="232">
        <f>ROUND(I215*H215,2)</f>
        <v>0</v>
      </c>
      <c r="BL215" s="17" t="s">
        <v>134</v>
      </c>
      <c r="BM215" s="231" t="s">
        <v>777</v>
      </c>
    </row>
    <row r="216" s="13" customFormat="1">
      <c r="A216" s="13"/>
      <c r="B216" s="233"/>
      <c r="C216" s="234"/>
      <c r="D216" s="235" t="s">
        <v>136</v>
      </c>
      <c r="E216" s="236" t="s">
        <v>1</v>
      </c>
      <c r="F216" s="237" t="s">
        <v>81</v>
      </c>
      <c r="G216" s="234"/>
      <c r="H216" s="238">
        <v>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136</v>
      </c>
      <c r="AU216" s="244" t="s">
        <v>83</v>
      </c>
      <c r="AV216" s="13" t="s">
        <v>83</v>
      </c>
      <c r="AW216" s="13" t="s">
        <v>30</v>
      </c>
      <c r="AX216" s="13" t="s">
        <v>81</v>
      </c>
      <c r="AY216" s="244" t="s">
        <v>127</v>
      </c>
    </row>
    <row r="217" s="2" customFormat="1" ht="16.5" customHeight="1">
      <c r="A217" s="38"/>
      <c r="B217" s="39"/>
      <c r="C217" s="219" t="s">
        <v>332</v>
      </c>
      <c r="D217" s="219" t="s">
        <v>130</v>
      </c>
      <c r="E217" s="220" t="s">
        <v>381</v>
      </c>
      <c r="F217" s="221" t="s">
        <v>382</v>
      </c>
      <c r="G217" s="222" t="s">
        <v>133</v>
      </c>
      <c r="H217" s="223">
        <v>2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38</v>
      </c>
      <c r="O217" s="91"/>
      <c r="P217" s="229">
        <f>O217*H217</f>
        <v>0</v>
      </c>
      <c r="Q217" s="229">
        <v>0.00013999999999999999</v>
      </c>
      <c r="R217" s="229">
        <f>Q217*H217</f>
        <v>0.00027999999999999998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134</v>
      </c>
      <c r="AT217" s="231" t="s">
        <v>130</v>
      </c>
      <c r="AU217" s="231" t="s">
        <v>83</v>
      </c>
      <c r="AY217" s="17" t="s">
        <v>127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81</v>
      </c>
      <c r="BK217" s="232">
        <f>ROUND(I217*H217,2)</f>
        <v>0</v>
      </c>
      <c r="BL217" s="17" t="s">
        <v>134</v>
      </c>
      <c r="BM217" s="231" t="s">
        <v>778</v>
      </c>
    </row>
    <row r="218" s="13" customFormat="1">
      <c r="A218" s="13"/>
      <c r="B218" s="233"/>
      <c r="C218" s="234"/>
      <c r="D218" s="235" t="s">
        <v>136</v>
      </c>
      <c r="E218" s="236" t="s">
        <v>1</v>
      </c>
      <c r="F218" s="237" t="s">
        <v>83</v>
      </c>
      <c r="G218" s="234"/>
      <c r="H218" s="238">
        <v>2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136</v>
      </c>
      <c r="AU218" s="244" t="s">
        <v>83</v>
      </c>
      <c r="AV218" s="13" t="s">
        <v>83</v>
      </c>
      <c r="AW218" s="13" t="s">
        <v>30</v>
      </c>
      <c r="AX218" s="13" t="s">
        <v>81</v>
      </c>
      <c r="AY218" s="244" t="s">
        <v>127</v>
      </c>
    </row>
    <row r="219" s="2" customFormat="1" ht="24.15" customHeight="1">
      <c r="A219" s="38"/>
      <c r="B219" s="39"/>
      <c r="C219" s="245" t="s">
        <v>287</v>
      </c>
      <c r="D219" s="245" t="s">
        <v>154</v>
      </c>
      <c r="E219" s="246" t="s">
        <v>385</v>
      </c>
      <c r="F219" s="247" t="s">
        <v>386</v>
      </c>
      <c r="G219" s="248" t="s">
        <v>387</v>
      </c>
      <c r="H219" s="249">
        <v>2</v>
      </c>
      <c r="I219" s="250"/>
      <c r="J219" s="251">
        <f>ROUND(I219*H219,2)</f>
        <v>0</v>
      </c>
      <c r="K219" s="252"/>
      <c r="L219" s="253"/>
      <c r="M219" s="254" t="s">
        <v>1</v>
      </c>
      <c r="N219" s="255" t="s">
        <v>38</v>
      </c>
      <c r="O219" s="91"/>
      <c r="P219" s="229">
        <f>O219*H219</f>
        <v>0</v>
      </c>
      <c r="Q219" s="229">
        <v>0.80000000000000004</v>
      </c>
      <c r="R219" s="229">
        <f>Q219*H219</f>
        <v>1.6000000000000001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166</v>
      </c>
      <c r="AT219" s="231" t="s">
        <v>154</v>
      </c>
      <c r="AU219" s="231" t="s">
        <v>83</v>
      </c>
      <c r="AY219" s="17" t="s">
        <v>127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81</v>
      </c>
      <c r="BK219" s="232">
        <f>ROUND(I219*H219,2)</f>
        <v>0</v>
      </c>
      <c r="BL219" s="17" t="s">
        <v>148</v>
      </c>
      <c r="BM219" s="231" t="s">
        <v>779</v>
      </c>
    </row>
    <row r="220" s="13" customFormat="1">
      <c r="A220" s="13"/>
      <c r="B220" s="233"/>
      <c r="C220" s="234"/>
      <c r="D220" s="235" t="s">
        <v>136</v>
      </c>
      <c r="E220" s="236" t="s">
        <v>1</v>
      </c>
      <c r="F220" s="237" t="s">
        <v>83</v>
      </c>
      <c r="G220" s="234"/>
      <c r="H220" s="238">
        <v>2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136</v>
      </c>
      <c r="AU220" s="244" t="s">
        <v>83</v>
      </c>
      <c r="AV220" s="13" t="s">
        <v>83</v>
      </c>
      <c r="AW220" s="13" t="s">
        <v>30</v>
      </c>
      <c r="AX220" s="13" t="s">
        <v>81</v>
      </c>
      <c r="AY220" s="244" t="s">
        <v>127</v>
      </c>
    </row>
    <row r="221" s="2" customFormat="1" ht="24.15" customHeight="1">
      <c r="A221" s="38"/>
      <c r="B221" s="39"/>
      <c r="C221" s="219" t="s">
        <v>310</v>
      </c>
      <c r="D221" s="219" t="s">
        <v>130</v>
      </c>
      <c r="E221" s="220" t="s">
        <v>780</v>
      </c>
      <c r="F221" s="221" t="s">
        <v>781</v>
      </c>
      <c r="G221" s="222" t="s">
        <v>139</v>
      </c>
      <c r="H221" s="223">
        <v>53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38</v>
      </c>
      <c r="O221" s="91"/>
      <c r="P221" s="229">
        <f>O221*H221</f>
        <v>0</v>
      </c>
      <c r="Q221" s="229">
        <v>0.00019000000000000001</v>
      </c>
      <c r="R221" s="229">
        <f>Q221*H221</f>
        <v>0.010070000000000001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134</v>
      </c>
      <c r="AT221" s="231" t="s">
        <v>130</v>
      </c>
      <c r="AU221" s="231" t="s">
        <v>83</v>
      </c>
      <c r="AY221" s="17" t="s">
        <v>127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81</v>
      </c>
      <c r="BK221" s="232">
        <f>ROUND(I221*H221,2)</f>
        <v>0</v>
      </c>
      <c r="BL221" s="17" t="s">
        <v>134</v>
      </c>
      <c r="BM221" s="231" t="s">
        <v>782</v>
      </c>
    </row>
    <row r="222" s="13" customFormat="1">
      <c r="A222" s="13"/>
      <c r="B222" s="233"/>
      <c r="C222" s="234"/>
      <c r="D222" s="235" t="s">
        <v>136</v>
      </c>
      <c r="E222" s="236" t="s">
        <v>1</v>
      </c>
      <c r="F222" s="237" t="s">
        <v>783</v>
      </c>
      <c r="G222" s="234"/>
      <c r="H222" s="238">
        <v>53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136</v>
      </c>
      <c r="AU222" s="244" t="s">
        <v>83</v>
      </c>
      <c r="AV222" s="13" t="s">
        <v>83</v>
      </c>
      <c r="AW222" s="13" t="s">
        <v>30</v>
      </c>
      <c r="AX222" s="13" t="s">
        <v>81</v>
      </c>
      <c r="AY222" s="244" t="s">
        <v>127</v>
      </c>
    </row>
    <row r="223" s="2" customFormat="1" ht="21.75" customHeight="1">
      <c r="A223" s="38"/>
      <c r="B223" s="39"/>
      <c r="C223" s="219" t="s">
        <v>344</v>
      </c>
      <c r="D223" s="219" t="s">
        <v>130</v>
      </c>
      <c r="E223" s="220" t="s">
        <v>784</v>
      </c>
      <c r="F223" s="221" t="s">
        <v>785</v>
      </c>
      <c r="G223" s="222" t="s">
        <v>139</v>
      </c>
      <c r="H223" s="223">
        <v>53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38</v>
      </c>
      <c r="O223" s="91"/>
      <c r="P223" s="229">
        <f>O223*H223</f>
        <v>0</v>
      </c>
      <c r="Q223" s="229">
        <v>1.0000000000000001E-05</v>
      </c>
      <c r="R223" s="229">
        <f>Q223*H223</f>
        <v>0.00053000000000000009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134</v>
      </c>
      <c r="AT223" s="231" t="s">
        <v>130</v>
      </c>
      <c r="AU223" s="231" t="s">
        <v>83</v>
      </c>
      <c r="AY223" s="17" t="s">
        <v>127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81</v>
      </c>
      <c r="BK223" s="232">
        <f>ROUND(I223*H223,2)</f>
        <v>0</v>
      </c>
      <c r="BL223" s="17" t="s">
        <v>134</v>
      </c>
      <c r="BM223" s="231" t="s">
        <v>786</v>
      </c>
    </row>
    <row r="224" s="13" customFormat="1">
      <c r="A224" s="13"/>
      <c r="B224" s="233"/>
      <c r="C224" s="234"/>
      <c r="D224" s="235" t="s">
        <v>136</v>
      </c>
      <c r="E224" s="236" t="s">
        <v>1</v>
      </c>
      <c r="F224" s="237" t="s">
        <v>783</v>
      </c>
      <c r="G224" s="234"/>
      <c r="H224" s="238">
        <v>53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136</v>
      </c>
      <c r="AU224" s="244" t="s">
        <v>83</v>
      </c>
      <c r="AV224" s="13" t="s">
        <v>83</v>
      </c>
      <c r="AW224" s="13" t="s">
        <v>30</v>
      </c>
      <c r="AX224" s="13" t="s">
        <v>81</v>
      </c>
      <c r="AY224" s="244" t="s">
        <v>127</v>
      </c>
    </row>
    <row r="225" s="2" customFormat="1" ht="33" customHeight="1">
      <c r="A225" s="38"/>
      <c r="B225" s="39"/>
      <c r="C225" s="219" t="s">
        <v>348</v>
      </c>
      <c r="D225" s="219" t="s">
        <v>130</v>
      </c>
      <c r="E225" s="220" t="s">
        <v>787</v>
      </c>
      <c r="F225" s="221" t="s">
        <v>788</v>
      </c>
      <c r="G225" s="222" t="s">
        <v>151</v>
      </c>
      <c r="H225" s="223">
        <v>1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38</v>
      </c>
      <c r="O225" s="91"/>
      <c r="P225" s="229">
        <f>O225*H225</f>
        <v>0</v>
      </c>
      <c r="Q225" s="229">
        <v>0.00382</v>
      </c>
      <c r="R225" s="229">
        <f>Q225*H225</f>
        <v>0.00382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134</v>
      </c>
      <c r="AT225" s="231" t="s">
        <v>130</v>
      </c>
      <c r="AU225" s="231" t="s">
        <v>83</v>
      </c>
      <c r="AY225" s="17" t="s">
        <v>127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81</v>
      </c>
      <c r="BK225" s="232">
        <f>ROUND(I225*H225,2)</f>
        <v>0</v>
      </c>
      <c r="BL225" s="17" t="s">
        <v>134</v>
      </c>
      <c r="BM225" s="231" t="s">
        <v>789</v>
      </c>
    </row>
    <row r="226" s="13" customFormat="1">
      <c r="A226" s="13"/>
      <c r="B226" s="233"/>
      <c r="C226" s="234"/>
      <c r="D226" s="235" t="s">
        <v>136</v>
      </c>
      <c r="E226" s="236" t="s">
        <v>1</v>
      </c>
      <c r="F226" s="237" t="s">
        <v>81</v>
      </c>
      <c r="G226" s="234"/>
      <c r="H226" s="238">
        <v>1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136</v>
      </c>
      <c r="AU226" s="244" t="s">
        <v>83</v>
      </c>
      <c r="AV226" s="13" t="s">
        <v>83</v>
      </c>
      <c r="AW226" s="13" t="s">
        <v>30</v>
      </c>
      <c r="AX226" s="13" t="s">
        <v>81</v>
      </c>
      <c r="AY226" s="244" t="s">
        <v>127</v>
      </c>
    </row>
    <row r="227" s="2" customFormat="1" ht="24.15" customHeight="1">
      <c r="A227" s="38"/>
      <c r="B227" s="39"/>
      <c r="C227" s="219" t="s">
        <v>292</v>
      </c>
      <c r="D227" s="219" t="s">
        <v>130</v>
      </c>
      <c r="E227" s="220" t="s">
        <v>790</v>
      </c>
      <c r="F227" s="221" t="s">
        <v>791</v>
      </c>
      <c r="G227" s="222" t="s">
        <v>133</v>
      </c>
      <c r="H227" s="223">
        <v>1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38</v>
      </c>
      <c r="O227" s="91"/>
      <c r="P227" s="229">
        <f>O227*H227</f>
        <v>0</v>
      </c>
      <c r="Q227" s="229">
        <v>0.00068000000000000005</v>
      </c>
      <c r="R227" s="229">
        <f>Q227*H227</f>
        <v>0.00068000000000000005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134</v>
      </c>
      <c r="AT227" s="231" t="s">
        <v>130</v>
      </c>
      <c r="AU227" s="231" t="s">
        <v>83</v>
      </c>
      <c r="AY227" s="17" t="s">
        <v>127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81</v>
      </c>
      <c r="BK227" s="232">
        <f>ROUND(I227*H227,2)</f>
        <v>0</v>
      </c>
      <c r="BL227" s="17" t="s">
        <v>134</v>
      </c>
      <c r="BM227" s="231" t="s">
        <v>792</v>
      </c>
    </row>
    <row r="228" s="13" customFormat="1">
      <c r="A228" s="13"/>
      <c r="B228" s="233"/>
      <c r="C228" s="234"/>
      <c r="D228" s="235" t="s">
        <v>136</v>
      </c>
      <c r="E228" s="236" t="s">
        <v>1</v>
      </c>
      <c r="F228" s="237" t="s">
        <v>81</v>
      </c>
      <c r="G228" s="234"/>
      <c r="H228" s="238">
        <v>1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136</v>
      </c>
      <c r="AU228" s="244" t="s">
        <v>83</v>
      </c>
      <c r="AV228" s="13" t="s">
        <v>83</v>
      </c>
      <c r="AW228" s="13" t="s">
        <v>30</v>
      </c>
      <c r="AX228" s="13" t="s">
        <v>81</v>
      </c>
      <c r="AY228" s="244" t="s">
        <v>127</v>
      </c>
    </row>
    <row r="229" s="2" customFormat="1" ht="24.15" customHeight="1">
      <c r="A229" s="38"/>
      <c r="B229" s="39"/>
      <c r="C229" s="219" t="s">
        <v>355</v>
      </c>
      <c r="D229" s="219" t="s">
        <v>130</v>
      </c>
      <c r="E229" s="220" t="s">
        <v>254</v>
      </c>
      <c r="F229" s="221" t="s">
        <v>255</v>
      </c>
      <c r="G229" s="222" t="s">
        <v>151</v>
      </c>
      <c r="H229" s="223">
        <v>1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38</v>
      </c>
      <c r="O229" s="91"/>
      <c r="P229" s="229">
        <f>O229*H229</f>
        <v>0</v>
      </c>
      <c r="Q229" s="229">
        <v>0.00068000000000000005</v>
      </c>
      <c r="R229" s="229">
        <f>Q229*H229</f>
        <v>0.00068000000000000005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134</v>
      </c>
      <c r="AT229" s="231" t="s">
        <v>130</v>
      </c>
      <c r="AU229" s="231" t="s">
        <v>83</v>
      </c>
      <c r="AY229" s="17" t="s">
        <v>127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81</v>
      </c>
      <c r="BK229" s="232">
        <f>ROUND(I229*H229,2)</f>
        <v>0</v>
      </c>
      <c r="BL229" s="17" t="s">
        <v>134</v>
      </c>
      <c r="BM229" s="231" t="s">
        <v>793</v>
      </c>
    </row>
    <row r="230" s="13" customFormat="1">
      <c r="A230" s="13"/>
      <c r="B230" s="233"/>
      <c r="C230" s="234"/>
      <c r="D230" s="235" t="s">
        <v>136</v>
      </c>
      <c r="E230" s="236" t="s">
        <v>1</v>
      </c>
      <c r="F230" s="237" t="s">
        <v>81</v>
      </c>
      <c r="G230" s="234"/>
      <c r="H230" s="238">
        <v>1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136</v>
      </c>
      <c r="AU230" s="244" t="s">
        <v>83</v>
      </c>
      <c r="AV230" s="13" t="s">
        <v>83</v>
      </c>
      <c r="AW230" s="13" t="s">
        <v>30</v>
      </c>
      <c r="AX230" s="13" t="s">
        <v>81</v>
      </c>
      <c r="AY230" s="244" t="s">
        <v>127</v>
      </c>
    </row>
    <row r="231" s="2" customFormat="1" ht="21.75" customHeight="1">
      <c r="A231" s="38"/>
      <c r="B231" s="39"/>
      <c r="C231" s="245" t="s">
        <v>359</v>
      </c>
      <c r="D231" s="245" t="s">
        <v>154</v>
      </c>
      <c r="E231" s="246" t="s">
        <v>794</v>
      </c>
      <c r="F231" s="247" t="s">
        <v>795</v>
      </c>
      <c r="G231" s="248" t="s">
        <v>133</v>
      </c>
      <c r="H231" s="249">
        <v>1</v>
      </c>
      <c r="I231" s="250"/>
      <c r="J231" s="251">
        <f>ROUND(I231*H231,2)</f>
        <v>0</v>
      </c>
      <c r="K231" s="252"/>
      <c r="L231" s="253"/>
      <c r="M231" s="254" t="s">
        <v>1</v>
      </c>
      <c r="N231" s="255" t="s">
        <v>38</v>
      </c>
      <c r="O231" s="91"/>
      <c r="P231" s="229">
        <f>O231*H231</f>
        <v>0</v>
      </c>
      <c r="Q231" s="229">
        <v>0.0022000000000000001</v>
      </c>
      <c r="R231" s="229">
        <f>Q231*H231</f>
        <v>0.0022000000000000001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157</v>
      </c>
      <c r="AT231" s="231" t="s">
        <v>154</v>
      </c>
      <c r="AU231" s="231" t="s">
        <v>83</v>
      </c>
      <c r="AY231" s="17" t="s">
        <v>127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81</v>
      </c>
      <c r="BK231" s="232">
        <f>ROUND(I231*H231,2)</f>
        <v>0</v>
      </c>
      <c r="BL231" s="17" t="s">
        <v>134</v>
      </c>
      <c r="BM231" s="231" t="s">
        <v>796</v>
      </c>
    </row>
    <row r="232" s="13" customFormat="1">
      <c r="A232" s="13"/>
      <c r="B232" s="233"/>
      <c r="C232" s="234"/>
      <c r="D232" s="235" t="s">
        <v>136</v>
      </c>
      <c r="E232" s="236" t="s">
        <v>1</v>
      </c>
      <c r="F232" s="237" t="s">
        <v>81</v>
      </c>
      <c r="G232" s="234"/>
      <c r="H232" s="238">
        <v>1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136</v>
      </c>
      <c r="AU232" s="244" t="s">
        <v>83</v>
      </c>
      <c r="AV232" s="13" t="s">
        <v>83</v>
      </c>
      <c r="AW232" s="13" t="s">
        <v>30</v>
      </c>
      <c r="AX232" s="13" t="s">
        <v>81</v>
      </c>
      <c r="AY232" s="244" t="s">
        <v>127</v>
      </c>
    </row>
    <row r="233" s="2" customFormat="1" ht="24.15" customHeight="1">
      <c r="A233" s="38"/>
      <c r="B233" s="39"/>
      <c r="C233" s="219" t="s">
        <v>363</v>
      </c>
      <c r="D233" s="219" t="s">
        <v>130</v>
      </c>
      <c r="E233" s="220" t="s">
        <v>797</v>
      </c>
      <c r="F233" s="221" t="s">
        <v>798</v>
      </c>
      <c r="G233" s="222" t="s">
        <v>133</v>
      </c>
      <c r="H233" s="223">
        <v>3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38</v>
      </c>
      <c r="O233" s="91"/>
      <c r="P233" s="229">
        <f>O233*H233</f>
        <v>0</v>
      </c>
      <c r="Q233" s="229">
        <v>0.00056999999999999998</v>
      </c>
      <c r="R233" s="229">
        <f>Q233*H233</f>
        <v>0.0017099999999999999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134</v>
      </c>
      <c r="AT233" s="231" t="s">
        <v>130</v>
      </c>
      <c r="AU233" s="231" t="s">
        <v>83</v>
      </c>
      <c r="AY233" s="17" t="s">
        <v>127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81</v>
      </c>
      <c r="BK233" s="232">
        <f>ROUND(I233*H233,2)</f>
        <v>0</v>
      </c>
      <c r="BL233" s="17" t="s">
        <v>134</v>
      </c>
      <c r="BM233" s="231" t="s">
        <v>799</v>
      </c>
    </row>
    <row r="234" s="13" customFormat="1">
      <c r="A234" s="13"/>
      <c r="B234" s="233"/>
      <c r="C234" s="234"/>
      <c r="D234" s="235" t="s">
        <v>136</v>
      </c>
      <c r="E234" s="236" t="s">
        <v>1</v>
      </c>
      <c r="F234" s="237" t="s">
        <v>142</v>
      </c>
      <c r="G234" s="234"/>
      <c r="H234" s="238">
        <v>3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136</v>
      </c>
      <c r="AU234" s="244" t="s">
        <v>83</v>
      </c>
      <c r="AV234" s="13" t="s">
        <v>83</v>
      </c>
      <c r="AW234" s="13" t="s">
        <v>30</v>
      </c>
      <c r="AX234" s="13" t="s">
        <v>81</v>
      </c>
      <c r="AY234" s="244" t="s">
        <v>127</v>
      </c>
    </row>
    <row r="235" s="2" customFormat="1" ht="24.15" customHeight="1">
      <c r="A235" s="38"/>
      <c r="B235" s="39"/>
      <c r="C235" s="219" t="s">
        <v>367</v>
      </c>
      <c r="D235" s="219" t="s">
        <v>130</v>
      </c>
      <c r="E235" s="220" t="s">
        <v>487</v>
      </c>
      <c r="F235" s="221" t="s">
        <v>800</v>
      </c>
      <c r="G235" s="222" t="s">
        <v>133</v>
      </c>
      <c r="H235" s="223">
        <v>1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38</v>
      </c>
      <c r="O235" s="91"/>
      <c r="P235" s="229">
        <f>O235*H235</f>
        <v>0</v>
      </c>
      <c r="Q235" s="229">
        <v>0.00147</v>
      </c>
      <c r="R235" s="229">
        <f>Q235*H235</f>
        <v>0.00147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134</v>
      </c>
      <c r="AT235" s="231" t="s">
        <v>130</v>
      </c>
      <c r="AU235" s="231" t="s">
        <v>83</v>
      </c>
      <c r="AY235" s="17" t="s">
        <v>127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81</v>
      </c>
      <c r="BK235" s="232">
        <f>ROUND(I235*H235,2)</f>
        <v>0</v>
      </c>
      <c r="BL235" s="17" t="s">
        <v>134</v>
      </c>
      <c r="BM235" s="231" t="s">
        <v>801</v>
      </c>
    </row>
    <row r="236" s="13" customFormat="1">
      <c r="A236" s="13"/>
      <c r="B236" s="233"/>
      <c r="C236" s="234"/>
      <c r="D236" s="235" t="s">
        <v>136</v>
      </c>
      <c r="E236" s="236" t="s">
        <v>1</v>
      </c>
      <c r="F236" s="237" t="s">
        <v>81</v>
      </c>
      <c r="G236" s="234"/>
      <c r="H236" s="238">
        <v>1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136</v>
      </c>
      <c r="AU236" s="244" t="s">
        <v>83</v>
      </c>
      <c r="AV236" s="13" t="s">
        <v>83</v>
      </c>
      <c r="AW236" s="13" t="s">
        <v>30</v>
      </c>
      <c r="AX236" s="13" t="s">
        <v>81</v>
      </c>
      <c r="AY236" s="244" t="s">
        <v>127</v>
      </c>
    </row>
    <row r="237" s="2" customFormat="1" ht="24.15" customHeight="1">
      <c r="A237" s="38"/>
      <c r="B237" s="39"/>
      <c r="C237" s="219" t="s">
        <v>372</v>
      </c>
      <c r="D237" s="219" t="s">
        <v>130</v>
      </c>
      <c r="E237" s="220" t="s">
        <v>802</v>
      </c>
      <c r="F237" s="221" t="s">
        <v>803</v>
      </c>
      <c r="G237" s="222" t="s">
        <v>145</v>
      </c>
      <c r="H237" s="223">
        <v>0.16400000000000001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38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134</v>
      </c>
      <c r="AT237" s="231" t="s">
        <v>130</v>
      </c>
      <c r="AU237" s="231" t="s">
        <v>83</v>
      </c>
      <c r="AY237" s="17" t="s">
        <v>127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81</v>
      </c>
      <c r="BK237" s="232">
        <f>ROUND(I237*H237,2)</f>
        <v>0</v>
      </c>
      <c r="BL237" s="17" t="s">
        <v>134</v>
      </c>
      <c r="BM237" s="231" t="s">
        <v>804</v>
      </c>
    </row>
    <row r="238" s="12" customFormat="1" ht="22.8" customHeight="1">
      <c r="A238" s="12"/>
      <c r="B238" s="203"/>
      <c r="C238" s="204"/>
      <c r="D238" s="205" t="s">
        <v>72</v>
      </c>
      <c r="E238" s="217" t="s">
        <v>556</v>
      </c>
      <c r="F238" s="217" t="s">
        <v>557</v>
      </c>
      <c r="G238" s="204"/>
      <c r="H238" s="204"/>
      <c r="I238" s="207"/>
      <c r="J238" s="218">
        <f>BK238</f>
        <v>0</v>
      </c>
      <c r="K238" s="204"/>
      <c r="L238" s="209"/>
      <c r="M238" s="210"/>
      <c r="N238" s="211"/>
      <c r="O238" s="211"/>
      <c r="P238" s="212">
        <f>SUM(P239:P246)</f>
        <v>0</v>
      </c>
      <c r="Q238" s="211"/>
      <c r="R238" s="212">
        <f>SUM(R239:R246)</f>
        <v>0.037500000000000006</v>
      </c>
      <c r="S238" s="211"/>
      <c r="T238" s="213">
        <f>SUM(T239:T246)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4" t="s">
        <v>81</v>
      </c>
      <c r="AT238" s="215" t="s">
        <v>72</v>
      </c>
      <c r="AU238" s="215" t="s">
        <v>81</v>
      </c>
      <c r="AY238" s="214" t="s">
        <v>127</v>
      </c>
      <c r="BK238" s="216">
        <f>SUM(BK239:BK246)</f>
        <v>0</v>
      </c>
    </row>
    <row r="239" s="2" customFormat="1" ht="21.75" customHeight="1">
      <c r="A239" s="38"/>
      <c r="B239" s="39"/>
      <c r="C239" s="219" t="s">
        <v>376</v>
      </c>
      <c r="D239" s="219" t="s">
        <v>130</v>
      </c>
      <c r="E239" s="220" t="s">
        <v>559</v>
      </c>
      <c r="F239" s="221" t="s">
        <v>560</v>
      </c>
      <c r="G239" s="222" t="s">
        <v>561</v>
      </c>
      <c r="H239" s="223">
        <v>38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38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148</v>
      </c>
      <c r="AT239" s="231" t="s">
        <v>130</v>
      </c>
      <c r="AU239" s="231" t="s">
        <v>83</v>
      </c>
      <c r="AY239" s="17" t="s">
        <v>127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81</v>
      </c>
      <c r="BK239" s="232">
        <f>ROUND(I239*H239,2)</f>
        <v>0</v>
      </c>
      <c r="BL239" s="17" t="s">
        <v>148</v>
      </c>
      <c r="BM239" s="231" t="s">
        <v>805</v>
      </c>
    </row>
    <row r="240" s="13" customFormat="1">
      <c r="A240" s="13"/>
      <c r="B240" s="233"/>
      <c r="C240" s="234"/>
      <c r="D240" s="235" t="s">
        <v>136</v>
      </c>
      <c r="E240" s="236" t="s">
        <v>1</v>
      </c>
      <c r="F240" s="237" t="s">
        <v>293</v>
      </c>
      <c r="G240" s="234"/>
      <c r="H240" s="238">
        <v>38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136</v>
      </c>
      <c r="AU240" s="244" t="s">
        <v>83</v>
      </c>
      <c r="AV240" s="13" t="s">
        <v>83</v>
      </c>
      <c r="AW240" s="13" t="s">
        <v>30</v>
      </c>
      <c r="AX240" s="13" t="s">
        <v>81</v>
      </c>
      <c r="AY240" s="244" t="s">
        <v>127</v>
      </c>
    </row>
    <row r="241" s="2" customFormat="1" ht="24.15" customHeight="1">
      <c r="A241" s="38"/>
      <c r="B241" s="39"/>
      <c r="C241" s="245" t="s">
        <v>380</v>
      </c>
      <c r="D241" s="245" t="s">
        <v>154</v>
      </c>
      <c r="E241" s="246" t="s">
        <v>564</v>
      </c>
      <c r="F241" s="247" t="s">
        <v>806</v>
      </c>
      <c r="G241" s="248" t="s">
        <v>133</v>
      </c>
      <c r="H241" s="249">
        <v>4</v>
      </c>
      <c r="I241" s="250"/>
      <c r="J241" s="251">
        <f>ROUND(I241*H241,2)</f>
        <v>0</v>
      </c>
      <c r="K241" s="252"/>
      <c r="L241" s="253"/>
      <c r="M241" s="254" t="s">
        <v>1</v>
      </c>
      <c r="N241" s="255" t="s">
        <v>38</v>
      </c>
      <c r="O241" s="91"/>
      <c r="P241" s="229">
        <f>O241*H241</f>
        <v>0</v>
      </c>
      <c r="Q241" s="229">
        <v>0.001</v>
      </c>
      <c r="R241" s="229">
        <f>Q241*H241</f>
        <v>0.0040000000000000001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166</v>
      </c>
      <c r="AT241" s="231" t="s">
        <v>154</v>
      </c>
      <c r="AU241" s="231" t="s">
        <v>83</v>
      </c>
      <c r="AY241" s="17" t="s">
        <v>127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81</v>
      </c>
      <c r="BK241" s="232">
        <f>ROUND(I241*H241,2)</f>
        <v>0</v>
      </c>
      <c r="BL241" s="17" t="s">
        <v>148</v>
      </c>
      <c r="BM241" s="231" t="s">
        <v>807</v>
      </c>
    </row>
    <row r="242" s="13" customFormat="1">
      <c r="A242" s="13"/>
      <c r="B242" s="233"/>
      <c r="C242" s="234"/>
      <c r="D242" s="235" t="s">
        <v>136</v>
      </c>
      <c r="E242" s="236" t="s">
        <v>1</v>
      </c>
      <c r="F242" s="237" t="s">
        <v>148</v>
      </c>
      <c r="G242" s="234"/>
      <c r="H242" s="238">
        <v>4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136</v>
      </c>
      <c r="AU242" s="244" t="s">
        <v>83</v>
      </c>
      <c r="AV242" s="13" t="s">
        <v>83</v>
      </c>
      <c r="AW242" s="13" t="s">
        <v>30</v>
      </c>
      <c r="AX242" s="13" t="s">
        <v>81</v>
      </c>
      <c r="AY242" s="244" t="s">
        <v>127</v>
      </c>
    </row>
    <row r="243" s="2" customFormat="1" ht="24.15" customHeight="1">
      <c r="A243" s="38"/>
      <c r="B243" s="39"/>
      <c r="C243" s="245" t="s">
        <v>384</v>
      </c>
      <c r="D243" s="245" t="s">
        <v>154</v>
      </c>
      <c r="E243" s="246" t="s">
        <v>569</v>
      </c>
      <c r="F243" s="247" t="s">
        <v>808</v>
      </c>
      <c r="G243" s="248" t="s">
        <v>133</v>
      </c>
      <c r="H243" s="249">
        <v>32</v>
      </c>
      <c r="I243" s="250"/>
      <c r="J243" s="251">
        <f>ROUND(I243*H243,2)</f>
        <v>0</v>
      </c>
      <c r="K243" s="252"/>
      <c r="L243" s="253"/>
      <c r="M243" s="254" t="s">
        <v>1</v>
      </c>
      <c r="N243" s="255" t="s">
        <v>38</v>
      </c>
      <c r="O243" s="91"/>
      <c r="P243" s="229">
        <f>O243*H243</f>
        <v>0</v>
      </c>
      <c r="Q243" s="229">
        <v>0.001</v>
      </c>
      <c r="R243" s="229">
        <f>Q243*H243</f>
        <v>0.032000000000000001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166</v>
      </c>
      <c r="AT243" s="231" t="s">
        <v>154</v>
      </c>
      <c r="AU243" s="231" t="s">
        <v>83</v>
      </c>
      <c r="AY243" s="17" t="s">
        <v>127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81</v>
      </c>
      <c r="BK243" s="232">
        <f>ROUND(I243*H243,2)</f>
        <v>0</v>
      </c>
      <c r="BL243" s="17" t="s">
        <v>148</v>
      </c>
      <c r="BM243" s="231" t="s">
        <v>809</v>
      </c>
    </row>
    <row r="244" s="13" customFormat="1">
      <c r="A244" s="13"/>
      <c r="B244" s="233"/>
      <c r="C244" s="234"/>
      <c r="D244" s="235" t="s">
        <v>136</v>
      </c>
      <c r="E244" s="236" t="s">
        <v>1</v>
      </c>
      <c r="F244" s="237" t="s">
        <v>157</v>
      </c>
      <c r="G244" s="234"/>
      <c r="H244" s="238">
        <v>32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136</v>
      </c>
      <c r="AU244" s="244" t="s">
        <v>83</v>
      </c>
      <c r="AV244" s="13" t="s">
        <v>83</v>
      </c>
      <c r="AW244" s="13" t="s">
        <v>30</v>
      </c>
      <c r="AX244" s="13" t="s">
        <v>81</v>
      </c>
      <c r="AY244" s="244" t="s">
        <v>127</v>
      </c>
    </row>
    <row r="245" s="2" customFormat="1" ht="24.15" customHeight="1">
      <c r="A245" s="38"/>
      <c r="B245" s="39"/>
      <c r="C245" s="245" t="s">
        <v>389</v>
      </c>
      <c r="D245" s="245" t="s">
        <v>154</v>
      </c>
      <c r="E245" s="246" t="s">
        <v>810</v>
      </c>
      <c r="F245" s="247" t="s">
        <v>811</v>
      </c>
      <c r="G245" s="248" t="s">
        <v>133</v>
      </c>
      <c r="H245" s="249">
        <v>2</v>
      </c>
      <c r="I245" s="250"/>
      <c r="J245" s="251">
        <f>ROUND(I245*H245,2)</f>
        <v>0</v>
      </c>
      <c r="K245" s="252"/>
      <c r="L245" s="253"/>
      <c r="M245" s="254" t="s">
        <v>1</v>
      </c>
      <c r="N245" s="255" t="s">
        <v>38</v>
      </c>
      <c r="O245" s="91"/>
      <c r="P245" s="229">
        <f>O245*H245</f>
        <v>0</v>
      </c>
      <c r="Q245" s="229">
        <v>0.00075000000000000002</v>
      </c>
      <c r="R245" s="229">
        <f>Q245*H245</f>
        <v>0.0015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166</v>
      </c>
      <c r="AT245" s="231" t="s">
        <v>154</v>
      </c>
      <c r="AU245" s="231" t="s">
        <v>83</v>
      </c>
      <c r="AY245" s="17" t="s">
        <v>127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81</v>
      </c>
      <c r="BK245" s="232">
        <f>ROUND(I245*H245,2)</f>
        <v>0</v>
      </c>
      <c r="BL245" s="17" t="s">
        <v>148</v>
      </c>
      <c r="BM245" s="231" t="s">
        <v>812</v>
      </c>
    </row>
    <row r="246" s="13" customFormat="1">
      <c r="A246" s="13"/>
      <c r="B246" s="233"/>
      <c r="C246" s="234"/>
      <c r="D246" s="235" t="s">
        <v>136</v>
      </c>
      <c r="E246" s="236" t="s">
        <v>1</v>
      </c>
      <c r="F246" s="237" t="s">
        <v>83</v>
      </c>
      <c r="G246" s="234"/>
      <c r="H246" s="238">
        <v>2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136</v>
      </c>
      <c r="AU246" s="244" t="s">
        <v>83</v>
      </c>
      <c r="AV246" s="13" t="s">
        <v>83</v>
      </c>
      <c r="AW246" s="13" t="s">
        <v>30</v>
      </c>
      <c r="AX246" s="13" t="s">
        <v>81</v>
      </c>
      <c r="AY246" s="244" t="s">
        <v>127</v>
      </c>
    </row>
    <row r="247" s="12" customFormat="1" ht="25.92" customHeight="1">
      <c r="A247" s="12"/>
      <c r="B247" s="203"/>
      <c r="C247" s="204"/>
      <c r="D247" s="205" t="s">
        <v>72</v>
      </c>
      <c r="E247" s="206" t="s">
        <v>602</v>
      </c>
      <c r="F247" s="206" t="s">
        <v>603</v>
      </c>
      <c r="G247" s="204"/>
      <c r="H247" s="204"/>
      <c r="I247" s="207"/>
      <c r="J247" s="208">
        <f>BK247</f>
        <v>0</v>
      </c>
      <c r="K247" s="204"/>
      <c r="L247" s="209"/>
      <c r="M247" s="210"/>
      <c r="N247" s="211"/>
      <c r="O247" s="211"/>
      <c r="P247" s="212">
        <f>P248</f>
        <v>0</v>
      </c>
      <c r="Q247" s="211"/>
      <c r="R247" s="212">
        <f>R248</f>
        <v>0.33000000000000002</v>
      </c>
      <c r="S247" s="211"/>
      <c r="T247" s="213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4" t="s">
        <v>153</v>
      </c>
      <c r="AT247" s="215" t="s">
        <v>72</v>
      </c>
      <c r="AU247" s="215" t="s">
        <v>73</v>
      </c>
      <c r="AY247" s="214" t="s">
        <v>127</v>
      </c>
      <c r="BK247" s="216">
        <f>BK248</f>
        <v>0</v>
      </c>
    </row>
    <row r="248" s="12" customFormat="1" ht="22.8" customHeight="1">
      <c r="A248" s="12"/>
      <c r="B248" s="203"/>
      <c r="C248" s="204"/>
      <c r="D248" s="205" t="s">
        <v>72</v>
      </c>
      <c r="E248" s="217" t="s">
        <v>604</v>
      </c>
      <c r="F248" s="217" t="s">
        <v>605</v>
      </c>
      <c r="G248" s="204"/>
      <c r="H248" s="204"/>
      <c r="I248" s="207"/>
      <c r="J248" s="218">
        <f>BK248</f>
        <v>0</v>
      </c>
      <c r="K248" s="204"/>
      <c r="L248" s="209"/>
      <c r="M248" s="210"/>
      <c r="N248" s="211"/>
      <c r="O248" s="211"/>
      <c r="P248" s="212">
        <f>SUM(P249:P258)</f>
        <v>0</v>
      </c>
      <c r="Q248" s="211"/>
      <c r="R248" s="212">
        <f>SUM(R249:R258)</f>
        <v>0.33000000000000002</v>
      </c>
      <c r="S248" s="211"/>
      <c r="T248" s="213">
        <f>SUM(T249:T258)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4" t="s">
        <v>153</v>
      </c>
      <c r="AT248" s="215" t="s">
        <v>72</v>
      </c>
      <c r="AU248" s="215" t="s">
        <v>81</v>
      </c>
      <c r="AY248" s="214" t="s">
        <v>127</v>
      </c>
      <c r="BK248" s="216">
        <f>SUM(BK249:BK258)</f>
        <v>0</v>
      </c>
    </row>
    <row r="249" s="2" customFormat="1" ht="24.15" customHeight="1">
      <c r="A249" s="38"/>
      <c r="B249" s="39"/>
      <c r="C249" s="219" t="s">
        <v>394</v>
      </c>
      <c r="D249" s="219" t="s">
        <v>130</v>
      </c>
      <c r="E249" s="220" t="s">
        <v>612</v>
      </c>
      <c r="F249" s="221" t="s">
        <v>613</v>
      </c>
      <c r="G249" s="222" t="s">
        <v>151</v>
      </c>
      <c r="H249" s="223">
        <v>1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38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609</v>
      </c>
      <c r="AT249" s="231" t="s">
        <v>130</v>
      </c>
      <c r="AU249" s="231" t="s">
        <v>83</v>
      </c>
      <c r="AY249" s="17" t="s">
        <v>127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81</v>
      </c>
      <c r="BK249" s="232">
        <f>ROUND(I249*H249,2)</f>
        <v>0</v>
      </c>
      <c r="BL249" s="17" t="s">
        <v>609</v>
      </c>
      <c r="BM249" s="231" t="s">
        <v>813</v>
      </c>
    </row>
    <row r="250" s="13" customFormat="1">
      <c r="A250" s="13"/>
      <c r="B250" s="233"/>
      <c r="C250" s="234"/>
      <c r="D250" s="235" t="s">
        <v>136</v>
      </c>
      <c r="E250" s="236" t="s">
        <v>1</v>
      </c>
      <c r="F250" s="237" t="s">
        <v>81</v>
      </c>
      <c r="G250" s="234"/>
      <c r="H250" s="238">
        <v>1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136</v>
      </c>
      <c r="AU250" s="244" t="s">
        <v>83</v>
      </c>
      <c r="AV250" s="13" t="s">
        <v>83</v>
      </c>
      <c r="AW250" s="13" t="s">
        <v>30</v>
      </c>
      <c r="AX250" s="13" t="s">
        <v>73</v>
      </c>
      <c r="AY250" s="244" t="s">
        <v>127</v>
      </c>
    </row>
    <row r="251" s="2" customFormat="1" ht="16.5" customHeight="1">
      <c r="A251" s="38"/>
      <c r="B251" s="39"/>
      <c r="C251" s="219" t="s">
        <v>398</v>
      </c>
      <c r="D251" s="219" t="s">
        <v>130</v>
      </c>
      <c r="E251" s="220" t="s">
        <v>616</v>
      </c>
      <c r="F251" s="221" t="s">
        <v>617</v>
      </c>
      <c r="G251" s="222" t="s">
        <v>151</v>
      </c>
      <c r="H251" s="223">
        <v>1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38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609</v>
      </c>
      <c r="AT251" s="231" t="s">
        <v>130</v>
      </c>
      <c r="AU251" s="231" t="s">
        <v>83</v>
      </c>
      <c r="AY251" s="17" t="s">
        <v>127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81</v>
      </c>
      <c r="BK251" s="232">
        <f>ROUND(I251*H251,2)</f>
        <v>0</v>
      </c>
      <c r="BL251" s="17" t="s">
        <v>609</v>
      </c>
      <c r="BM251" s="231" t="s">
        <v>814</v>
      </c>
    </row>
    <row r="252" s="13" customFormat="1">
      <c r="A252" s="13"/>
      <c r="B252" s="233"/>
      <c r="C252" s="234"/>
      <c r="D252" s="235" t="s">
        <v>136</v>
      </c>
      <c r="E252" s="236" t="s">
        <v>1</v>
      </c>
      <c r="F252" s="237" t="s">
        <v>81</v>
      </c>
      <c r="G252" s="234"/>
      <c r="H252" s="238">
        <v>1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136</v>
      </c>
      <c r="AU252" s="244" t="s">
        <v>83</v>
      </c>
      <c r="AV252" s="13" t="s">
        <v>83</v>
      </c>
      <c r="AW252" s="13" t="s">
        <v>30</v>
      </c>
      <c r="AX252" s="13" t="s">
        <v>73</v>
      </c>
      <c r="AY252" s="244" t="s">
        <v>127</v>
      </c>
    </row>
    <row r="253" s="2" customFormat="1" ht="16.5" customHeight="1">
      <c r="A253" s="38"/>
      <c r="B253" s="39"/>
      <c r="C253" s="219" t="s">
        <v>402</v>
      </c>
      <c r="D253" s="219" t="s">
        <v>130</v>
      </c>
      <c r="E253" s="220" t="s">
        <v>620</v>
      </c>
      <c r="F253" s="221" t="s">
        <v>621</v>
      </c>
      <c r="G253" s="222" t="s">
        <v>145</v>
      </c>
      <c r="H253" s="223">
        <v>1.1000000000000001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38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134</v>
      </c>
      <c r="AT253" s="231" t="s">
        <v>130</v>
      </c>
      <c r="AU253" s="231" t="s">
        <v>83</v>
      </c>
      <c r="AY253" s="17" t="s">
        <v>127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81</v>
      </c>
      <c r="BK253" s="232">
        <f>ROUND(I253*H253,2)</f>
        <v>0</v>
      </c>
      <c r="BL253" s="17" t="s">
        <v>134</v>
      </c>
      <c r="BM253" s="231" t="s">
        <v>815</v>
      </c>
    </row>
    <row r="254" s="13" customFormat="1">
      <c r="A254" s="13"/>
      <c r="B254" s="233"/>
      <c r="C254" s="234"/>
      <c r="D254" s="235" t="s">
        <v>136</v>
      </c>
      <c r="E254" s="236" t="s">
        <v>1</v>
      </c>
      <c r="F254" s="237" t="s">
        <v>816</v>
      </c>
      <c r="G254" s="234"/>
      <c r="H254" s="238">
        <v>1.1000000000000001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136</v>
      </c>
      <c r="AU254" s="244" t="s">
        <v>83</v>
      </c>
      <c r="AV254" s="13" t="s">
        <v>83</v>
      </c>
      <c r="AW254" s="13" t="s">
        <v>30</v>
      </c>
      <c r="AX254" s="13" t="s">
        <v>81</v>
      </c>
      <c r="AY254" s="244" t="s">
        <v>127</v>
      </c>
    </row>
    <row r="255" s="2" customFormat="1" ht="16.5" customHeight="1">
      <c r="A255" s="38"/>
      <c r="B255" s="39"/>
      <c r="C255" s="219" t="s">
        <v>406</v>
      </c>
      <c r="D255" s="219" t="s">
        <v>130</v>
      </c>
      <c r="E255" s="220" t="s">
        <v>624</v>
      </c>
      <c r="F255" s="221" t="s">
        <v>625</v>
      </c>
      <c r="G255" s="222" t="s">
        <v>145</v>
      </c>
      <c r="H255" s="223">
        <v>1.1000000000000001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38</v>
      </c>
      <c r="O255" s="91"/>
      <c r="P255" s="229">
        <f>O255*H255</f>
        <v>0</v>
      </c>
      <c r="Q255" s="229">
        <v>0.29999999999999999</v>
      </c>
      <c r="R255" s="229">
        <f>Q255*H255</f>
        <v>0.33000000000000002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134</v>
      </c>
      <c r="AT255" s="231" t="s">
        <v>130</v>
      </c>
      <c r="AU255" s="231" t="s">
        <v>83</v>
      </c>
      <c r="AY255" s="17" t="s">
        <v>127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81</v>
      </c>
      <c r="BK255" s="232">
        <f>ROUND(I255*H255,2)</f>
        <v>0</v>
      </c>
      <c r="BL255" s="17" t="s">
        <v>134</v>
      </c>
      <c r="BM255" s="231" t="s">
        <v>817</v>
      </c>
    </row>
    <row r="256" s="13" customFormat="1">
      <c r="A256" s="13"/>
      <c r="B256" s="233"/>
      <c r="C256" s="234"/>
      <c r="D256" s="235" t="s">
        <v>136</v>
      </c>
      <c r="E256" s="236" t="s">
        <v>1</v>
      </c>
      <c r="F256" s="237" t="s">
        <v>816</v>
      </c>
      <c r="G256" s="234"/>
      <c r="H256" s="238">
        <v>1.1000000000000001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136</v>
      </c>
      <c r="AU256" s="244" t="s">
        <v>83</v>
      </c>
      <c r="AV256" s="13" t="s">
        <v>83</v>
      </c>
      <c r="AW256" s="13" t="s">
        <v>30</v>
      </c>
      <c r="AX256" s="13" t="s">
        <v>81</v>
      </c>
      <c r="AY256" s="244" t="s">
        <v>127</v>
      </c>
    </row>
    <row r="257" s="2" customFormat="1" ht="16.5" customHeight="1">
      <c r="A257" s="38"/>
      <c r="B257" s="39"/>
      <c r="C257" s="219" t="s">
        <v>410</v>
      </c>
      <c r="D257" s="219" t="s">
        <v>130</v>
      </c>
      <c r="E257" s="220" t="s">
        <v>628</v>
      </c>
      <c r="F257" s="221" t="s">
        <v>629</v>
      </c>
      <c r="G257" s="222" t="s">
        <v>151</v>
      </c>
      <c r="H257" s="223">
        <v>1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38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609</v>
      </c>
      <c r="AT257" s="231" t="s">
        <v>130</v>
      </c>
      <c r="AU257" s="231" t="s">
        <v>83</v>
      </c>
      <c r="AY257" s="17" t="s">
        <v>127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81</v>
      </c>
      <c r="BK257" s="232">
        <f>ROUND(I257*H257,2)</f>
        <v>0</v>
      </c>
      <c r="BL257" s="17" t="s">
        <v>609</v>
      </c>
      <c r="BM257" s="231" t="s">
        <v>818</v>
      </c>
    </row>
    <row r="258" s="13" customFormat="1">
      <c r="A258" s="13"/>
      <c r="B258" s="233"/>
      <c r="C258" s="234"/>
      <c r="D258" s="235" t="s">
        <v>136</v>
      </c>
      <c r="E258" s="236" t="s">
        <v>1</v>
      </c>
      <c r="F258" s="237" t="s">
        <v>81</v>
      </c>
      <c r="G258" s="234"/>
      <c r="H258" s="238">
        <v>1</v>
      </c>
      <c r="I258" s="239"/>
      <c r="J258" s="234"/>
      <c r="K258" s="234"/>
      <c r="L258" s="240"/>
      <c r="M258" s="256"/>
      <c r="N258" s="257"/>
      <c r="O258" s="257"/>
      <c r="P258" s="257"/>
      <c r="Q258" s="257"/>
      <c r="R258" s="257"/>
      <c r="S258" s="257"/>
      <c r="T258" s="25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136</v>
      </c>
      <c r="AU258" s="244" t="s">
        <v>83</v>
      </c>
      <c r="AV258" s="13" t="s">
        <v>83</v>
      </c>
      <c r="AW258" s="13" t="s">
        <v>30</v>
      </c>
      <c r="AX258" s="13" t="s">
        <v>73</v>
      </c>
      <c r="AY258" s="244" t="s">
        <v>127</v>
      </c>
    </row>
    <row r="259" s="2" customFormat="1" ht="6.96" customHeight="1">
      <c r="A259" s="38"/>
      <c r="B259" s="66"/>
      <c r="C259" s="67"/>
      <c r="D259" s="67"/>
      <c r="E259" s="67"/>
      <c r="F259" s="67"/>
      <c r="G259" s="67"/>
      <c r="H259" s="67"/>
      <c r="I259" s="67"/>
      <c r="J259" s="67"/>
      <c r="K259" s="67"/>
      <c r="L259" s="44"/>
      <c r="M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</row>
  </sheetData>
  <sheetProtection sheet="1" autoFilter="0" formatColumns="0" formatRows="0" objects="1" scenarios="1" spinCount="100000" saltValue="l16OdNtUGzem54xUw1o5xmSw3NyH2FmCMFEJ8mxObCLwRWqVQ2WMPzPAR1sePHNRLkfWlWGq0+5DQiEmrRGytw==" hashValue="lsUUbDc4RZxoAGft8McnXc/5ZEuoyaiasDxups7us6h1QvvpfRAkABDf6sAJkRajlxBk4Gv8vanEuwunP3hjkg==" algorithmName="SHA-512" password="CC35"/>
  <autoFilter ref="C121:K25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plynové kotelny - Masarykovo náměstí 34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819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ROUND((SUM(BE120:BE207)),  2)</f>
        <v>0</v>
      </c>
      <c r="G33" s="38"/>
      <c r="H33" s="38"/>
      <c r="I33" s="155">
        <v>0.20999999999999999</v>
      </c>
      <c r="J33" s="154">
        <f>ROUND(((SUM(BE120:BE207))*I33),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ROUND((SUM(BF120:BF207)),  2)</f>
        <v>0</v>
      </c>
      <c r="G34" s="38"/>
      <c r="H34" s="38"/>
      <c r="I34" s="155">
        <v>0.14999999999999999</v>
      </c>
      <c r="J34" s="154">
        <f>ROUND(((SUM(BF120:BF207))*I34),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ROUND((SUM(BG120:BG207)),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ROUND((SUM(BH120:BH207)),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ROUND((SUM(BI120:BI207)),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plynové kotelny - Masarykovo náměstí 34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D1_01_4c - Plynová odběrná zařízení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22. 4. 2024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820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110</v>
      </c>
      <c r="E99" s="182"/>
      <c r="F99" s="182"/>
      <c r="G99" s="182"/>
      <c r="H99" s="182"/>
      <c r="I99" s="182"/>
      <c r="J99" s="183">
        <f>J196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111</v>
      </c>
      <c r="E100" s="188"/>
      <c r="F100" s="188"/>
      <c r="G100" s="188"/>
      <c r="H100" s="188"/>
      <c r="I100" s="188"/>
      <c r="J100" s="189">
        <f>J197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112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Oprava plynové kotelny - Masarykovo náměstí 34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D1_01_4c - Plynová odběrná zařízení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22. 4. 2024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29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32" t="s">
        <v>31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113</v>
      </c>
      <c r="D119" s="194" t="s">
        <v>58</v>
      </c>
      <c r="E119" s="194" t="s">
        <v>54</v>
      </c>
      <c r="F119" s="194" t="s">
        <v>55</v>
      </c>
      <c r="G119" s="194" t="s">
        <v>114</v>
      </c>
      <c r="H119" s="194" t="s">
        <v>115</v>
      </c>
      <c r="I119" s="194" t="s">
        <v>116</v>
      </c>
      <c r="J119" s="195" t="s">
        <v>98</v>
      </c>
      <c r="K119" s="196" t="s">
        <v>117</v>
      </c>
      <c r="L119" s="197"/>
      <c r="M119" s="100" t="s">
        <v>1</v>
      </c>
      <c r="N119" s="101" t="s">
        <v>37</v>
      </c>
      <c r="O119" s="101" t="s">
        <v>118</v>
      </c>
      <c r="P119" s="101" t="s">
        <v>119</v>
      </c>
      <c r="Q119" s="101" t="s">
        <v>120</v>
      </c>
      <c r="R119" s="101" t="s">
        <v>121</v>
      </c>
      <c r="S119" s="101" t="s">
        <v>122</v>
      </c>
      <c r="T119" s="102" t="s">
        <v>123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124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P121+P196</f>
        <v>0</v>
      </c>
      <c r="Q120" s="104"/>
      <c r="R120" s="200">
        <f>R121+R196</f>
        <v>0.20946000000000004</v>
      </c>
      <c r="S120" s="104"/>
      <c r="T120" s="201">
        <f>T121+T196</f>
        <v>0.13025999999999999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100</v>
      </c>
      <c r="BK120" s="202">
        <f>BK121+BK196</f>
        <v>0</v>
      </c>
    </row>
    <row r="121" s="12" customFormat="1" ht="25.92" customHeight="1">
      <c r="A121" s="12"/>
      <c r="B121" s="203"/>
      <c r="C121" s="204"/>
      <c r="D121" s="205" t="s">
        <v>72</v>
      </c>
      <c r="E121" s="206" t="s">
        <v>125</v>
      </c>
      <c r="F121" s="206" t="s">
        <v>126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</f>
        <v>0</v>
      </c>
      <c r="Q121" s="211"/>
      <c r="R121" s="212">
        <f>R122</f>
        <v>0.13446000000000002</v>
      </c>
      <c r="S121" s="211"/>
      <c r="T121" s="213">
        <f>T122</f>
        <v>0.13025999999999999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83</v>
      </c>
      <c r="AT121" s="215" t="s">
        <v>72</v>
      </c>
      <c r="AU121" s="215" t="s">
        <v>73</v>
      </c>
      <c r="AY121" s="214" t="s">
        <v>127</v>
      </c>
      <c r="BK121" s="216">
        <f>BK122</f>
        <v>0</v>
      </c>
    </row>
    <row r="122" s="12" customFormat="1" ht="22.8" customHeight="1">
      <c r="A122" s="12"/>
      <c r="B122" s="203"/>
      <c r="C122" s="204"/>
      <c r="D122" s="205" t="s">
        <v>72</v>
      </c>
      <c r="E122" s="217" t="s">
        <v>821</v>
      </c>
      <c r="F122" s="217" t="s">
        <v>822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SUM(P123:P195)</f>
        <v>0</v>
      </c>
      <c r="Q122" s="211"/>
      <c r="R122" s="212">
        <f>SUM(R123:R195)</f>
        <v>0.13446000000000002</v>
      </c>
      <c r="S122" s="211"/>
      <c r="T122" s="213">
        <f>SUM(T123:T195)</f>
        <v>0.13025999999999999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83</v>
      </c>
      <c r="AT122" s="215" t="s">
        <v>72</v>
      </c>
      <c r="AU122" s="215" t="s">
        <v>81</v>
      </c>
      <c r="AY122" s="214" t="s">
        <v>127</v>
      </c>
      <c r="BK122" s="216">
        <f>SUM(BK123:BK195)</f>
        <v>0</v>
      </c>
    </row>
    <row r="123" s="2" customFormat="1" ht="24.15" customHeight="1">
      <c r="A123" s="38"/>
      <c r="B123" s="39"/>
      <c r="C123" s="219" t="s">
        <v>81</v>
      </c>
      <c r="D123" s="219" t="s">
        <v>130</v>
      </c>
      <c r="E123" s="220" t="s">
        <v>823</v>
      </c>
      <c r="F123" s="221" t="s">
        <v>824</v>
      </c>
      <c r="G123" s="222" t="s">
        <v>139</v>
      </c>
      <c r="H123" s="223">
        <v>21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38</v>
      </c>
      <c r="O123" s="91"/>
      <c r="P123" s="229">
        <f>O123*H123</f>
        <v>0</v>
      </c>
      <c r="Q123" s="229">
        <v>0.00011</v>
      </c>
      <c r="R123" s="229">
        <f>Q123*H123</f>
        <v>0.00231</v>
      </c>
      <c r="S123" s="229">
        <v>0.00215</v>
      </c>
      <c r="T123" s="230">
        <f>S123*H123</f>
        <v>0.045150000000000003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134</v>
      </c>
      <c r="AT123" s="231" t="s">
        <v>130</v>
      </c>
      <c r="AU123" s="231" t="s">
        <v>83</v>
      </c>
      <c r="AY123" s="17" t="s">
        <v>127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81</v>
      </c>
      <c r="BK123" s="232">
        <f>ROUND(I123*H123,2)</f>
        <v>0</v>
      </c>
      <c r="BL123" s="17" t="s">
        <v>134</v>
      </c>
      <c r="BM123" s="231" t="s">
        <v>825</v>
      </c>
    </row>
    <row r="124" s="13" customFormat="1">
      <c r="A124" s="13"/>
      <c r="B124" s="233"/>
      <c r="C124" s="234"/>
      <c r="D124" s="235" t="s">
        <v>136</v>
      </c>
      <c r="E124" s="236" t="s">
        <v>1</v>
      </c>
      <c r="F124" s="237" t="s">
        <v>7</v>
      </c>
      <c r="G124" s="234"/>
      <c r="H124" s="238">
        <v>21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136</v>
      </c>
      <c r="AU124" s="244" t="s">
        <v>83</v>
      </c>
      <c r="AV124" s="13" t="s">
        <v>83</v>
      </c>
      <c r="AW124" s="13" t="s">
        <v>30</v>
      </c>
      <c r="AX124" s="13" t="s">
        <v>81</v>
      </c>
      <c r="AY124" s="244" t="s">
        <v>127</v>
      </c>
    </row>
    <row r="125" s="2" customFormat="1" ht="24.15" customHeight="1">
      <c r="A125" s="38"/>
      <c r="B125" s="39"/>
      <c r="C125" s="219" t="s">
        <v>83</v>
      </c>
      <c r="D125" s="219" t="s">
        <v>130</v>
      </c>
      <c r="E125" s="220" t="s">
        <v>826</v>
      </c>
      <c r="F125" s="221" t="s">
        <v>827</v>
      </c>
      <c r="G125" s="222" t="s">
        <v>139</v>
      </c>
      <c r="H125" s="223">
        <v>6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38</v>
      </c>
      <c r="O125" s="91"/>
      <c r="P125" s="229">
        <f>O125*H125</f>
        <v>0</v>
      </c>
      <c r="Q125" s="229">
        <v>0.00038999999999999999</v>
      </c>
      <c r="R125" s="229">
        <f>Q125*H125</f>
        <v>0.0023400000000000001</v>
      </c>
      <c r="S125" s="229">
        <v>0.0034199999999999999</v>
      </c>
      <c r="T125" s="230">
        <f>S125*H125</f>
        <v>0.02052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134</v>
      </c>
      <c r="AT125" s="231" t="s">
        <v>130</v>
      </c>
      <c r="AU125" s="231" t="s">
        <v>83</v>
      </c>
      <c r="AY125" s="17" t="s">
        <v>127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81</v>
      </c>
      <c r="BK125" s="232">
        <f>ROUND(I125*H125,2)</f>
        <v>0</v>
      </c>
      <c r="BL125" s="17" t="s">
        <v>134</v>
      </c>
      <c r="BM125" s="231" t="s">
        <v>828</v>
      </c>
    </row>
    <row r="126" s="13" customFormat="1">
      <c r="A126" s="13"/>
      <c r="B126" s="233"/>
      <c r="C126" s="234"/>
      <c r="D126" s="235" t="s">
        <v>136</v>
      </c>
      <c r="E126" s="236" t="s">
        <v>1</v>
      </c>
      <c r="F126" s="237" t="s">
        <v>141</v>
      </c>
      <c r="G126" s="234"/>
      <c r="H126" s="238">
        <v>6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136</v>
      </c>
      <c r="AU126" s="244" t="s">
        <v>83</v>
      </c>
      <c r="AV126" s="13" t="s">
        <v>83</v>
      </c>
      <c r="AW126" s="13" t="s">
        <v>30</v>
      </c>
      <c r="AX126" s="13" t="s">
        <v>81</v>
      </c>
      <c r="AY126" s="244" t="s">
        <v>127</v>
      </c>
    </row>
    <row r="127" s="2" customFormat="1" ht="24.15" customHeight="1">
      <c r="A127" s="38"/>
      <c r="B127" s="39"/>
      <c r="C127" s="219" t="s">
        <v>142</v>
      </c>
      <c r="D127" s="219" t="s">
        <v>130</v>
      </c>
      <c r="E127" s="220" t="s">
        <v>829</v>
      </c>
      <c r="F127" s="221" t="s">
        <v>830</v>
      </c>
      <c r="G127" s="222" t="s">
        <v>139</v>
      </c>
      <c r="H127" s="223">
        <v>4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38</v>
      </c>
      <c r="O127" s="91"/>
      <c r="P127" s="229">
        <f>O127*H127</f>
        <v>0</v>
      </c>
      <c r="Q127" s="229">
        <v>0.00038999999999999999</v>
      </c>
      <c r="R127" s="229">
        <f>Q127*H127</f>
        <v>0.00156</v>
      </c>
      <c r="S127" s="229">
        <v>0.0082799999999999992</v>
      </c>
      <c r="T127" s="230">
        <f>S127*H127</f>
        <v>0.033119999999999997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134</v>
      </c>
      <c r="AT127" s="231" t="s">
        <v>130</v>
      </c>
      <c r="AU127" s="231" t="s">
        <v>83</v>
      </c>
      <c r="AY127" s="17" t="s">
        <v>127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134</v>
      </c>
      <c r="BM127" s="231" t="s">
        <v>831</v>
      </c>
    </row>
    <row r="128" s="13" customFormat="1">
      <c r="A128" s="13"/>
      <c r="B128" s="233"/>
      <c r="C128" s="234"/>
      <c r="D128" s="235" t="s">
        <v>136</v>
      </c>
      <c r="E128" s="236" t="s">
        <v>1</v>
      </c>
      <c r="F128" s="237" t="s">
        <v>148</v>
      </c>
      <c r="G128" s="234"/>
      <c r="H128" s="238">
        <v>4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136</v>
      </c>
      <c r="AU128" s="244" t="s">
        <v>83</v>
      </c>
      <c r="AV128" s="13" t="s">
        <v>83</v>
      </c>
      <c r="AW128" s="13" t="s">
        <v>30</v>
      </c>
      <c r="AX128" s="13" t="s">
        <v>81</v>
      </c>
      <c r="AY128" s="244" t="s">
        <v>127</v>
      </c>
    </row>
    <row r="129" s="2" customFormat="1" ht="24.15" customHeight="1">
      <c r="A129" s="38"/>
      <c r="B129" s="39"/>
      <c r="C129" s="219" t="s">
        <v>148</v>
      </c>
      <c r="D129" s="219" t="s">
        <v>130</v>
      </c>
      <c r="E129" s="220" t="s">
        <v>832</v>
      </c>
      <c r="F129" s="221" t="s">
        <v>833</v>
      </c>
      <c r="G129" s="222" t="s">
        <v>834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0.00843</v>
      </c>
      <c r="T129" s="230">
        <f>S129*H129</f>
        <v>0.00843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134</v>
      </c>
      <c r="AT129" s="231" t="s">
        <v>130</v>
      </c>
      <c r="AU129" s="231" t="s">
        <v>83</v>
      </c>
      <c r="AY129" s="17" t="s">
        <v>127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134</v>
      </c>
      <c r="BM129" s="231" t="s">
        <v>835</v>
      </c>
    </row>
    <row r="130" s="13" customFormat="1">
      <c r="A130" s="13"/>
      <c r="B130" s="233"/>
      <c r="C130" s="234"/>
      <c r="D130" s="235" t="s">
        <v>136</v>
      </c>
      <c r="E130" s="236" t="s">
        <v>1</v>
      </c>
      <c r="F130" s="237" t="s">
        <v>81</v>
      </c>
      <c r="G130" s="234"/>
      <c r="H130" s="238">
        <v>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136</v>
      </c>
      <c r="AU130" s="244" t="s">
        <v>83</v>
      </c>
      <c r="AV130" s="13" t="s">
        <v>83</v>
      </c>
      <c r="AW130" s="13" t="s">
        <v>30</v>
      </c>
      <c r="AX130" s="13" t="s">
        <v>81</v>
      </c>
      <c r="AY130" s="244" t="s">
        <v>127</v>
      </c>
    </row>
    <row r="131" s="2" customFormat="1" ht="16.5" customHeight="1">
      <c r="A131" s="38"/>
      <c r="B131" s="39"/>
      <c r="C131" s="219" t="s">
        <v>153</v>
      </c>
      <c r="D131" s="219" t="s">
        <v>130</v>
      </c>
      <c r="E131" s="220" t="s">
        <v>836</v>
      </c>
      <c r="F131" s="221" t="s">
        <v>837</v>
      </c>
      <c r="G131" s="222" t="s">
        <v>133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0.0013400000000000001</v>
      </c>
      <c r="T131" s="230">
        <f>S131*H131</f>
        <v>0.0013400000000000001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134</v>
      </c>
      <c r="AT131" s="231" t="s">
        <v>130</v>
      </c>
      <c r="AU131" s="231" t="s">
        <v>83</v>
      </c>
      <c r="AY131" s="17" t="s">
        <v>127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134</v>
      </c>
      <c r="BM131" s="231" t="s">
        <v>838</v>
      </c>
    </row>
    <row r="132" s="13" customFormat="1">
      <c r="A132" s="13"/>
      <c r="B132" s="233"/>
      <c r="C132" s="234"/>
      <c r="D132" s="235" t="s">
        <v>136</v>
      </c>
      <c r="E132" s="236" t="s">
        <v>1</v>
      </c>
      <c r="F132" s="237" t="s">
        <v>81</v>
      </c>
      <c r="G132" s="234"/>
      <c r="H132" s="238">
        <v>1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136</v>
      </c>
      <c r="AU132" s="244" t="s">
        <v>83</v>
      </c>
      <c r="AV132" s="13" t="s">
        <v>83</v>
      </c>
      <c r="AW132" s="13" t="s">
        <v>30</v>
      </c>
      <c r="AX132" s="13" t="s">
        <v>81</v>
      </c>
      <c r="AY132" s="244" t="s">
        <v>127</v>
      </c>
    </row>
    <row r="133" s="2" customFormat="1" ht="21.75" customHeight="1">
      <c r="A133" s="38"/>
      <c r="B133" s="39"/>
      <c r="C133" s="219" t="s">
        <v>141</v>
      </c>
      <c r="D133" s="219" t="s">
        <v>130</v>
      </c>
      <c r="E133" s="220" t="s">
        <v>839</v>
      </c>
      <c r="F133" s="221" t="s">
        <v>840</v>
      </c>
      <c r="G133" s="222" t="s">
        <v>133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38</v>
      </c>
      <c r="O133" s="91"/>
      <c r="P133" s="229">
        <f>O133*H133</f>
        <v>0</v>
      </c>
      <c r="Q133" s="229">
        <v>0.00027999999999999998</v>
      </c>
      <c r="R133" s="229">
        <f>Q133*H133</f>
        <v>0.00027999999999999998</v>
      </c>
      <c r="S133" s="229">
        <v>0.0041000000000000003</v>
      </c>
      <c r="T133" s="230">
        <f>S133*H133</f>
        <v>0.0041000000000000003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134</v>
      </c>
      <c r="AT133" s="231" t="s">
        <v>130</v>
      </c>
      <c r="AU133" s="231" t="s">
        <v>83</v>
      </c>
      <c r="AY133" s="17" t="s">
        <v>127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134</v>
      </c>
      <c r="BM133" s="231" t="s">
        <v>841</v>
      </c>
    </row>
    <row r="134" s="13" customFormat="1">
      <c r="A134" s="13"/>
      <c r="B134" s="233"/>
      <c r="C134" s="234"/>
      <c r="D134" s="235" t="s">
        <v>136</v>
      </c>
      <c r="E134" s="236" t="s">
        <v>1</v>
      </c>
      <c r="F134" s="237" t="s">
        <v>81</v>
      </c>
      <c r="G134" s="234"/>
      <c r="H134" s="238">
        <v>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136</v>
      </c>
      <c r="AU134" s="244" t="s">
        <v>83</v>
      </c>
      <c r="AV134" s="13" t="s">
        <v>83</v>
      </c>
      <c r="AW134" s="13" t="s">
        <v>30</v>
      </c>
      <c r="AX134" s="13" t="s">
        <v>81</v>
      </c>
      <c r="AY134" s="244" t="s">
        <v>127</v>
      </c>
    </row>
    <row r="135" s="2" customFormat="1" ht="21.75" customHeight="1">
      <c r="A135" s="38"/>
      <c r="B135" s="39"/>
      <c r="C135" s="219" t="s">
        <v>162</v>
      </c>
      <c r="D135" s="219" t="s">
        <v>130</v>
      </c>
      <c r="E135" s="220" t="s">
        <v>696</v>
      </c>
      <c r="F135" s="221" t="s">
        <v>697</v>
      </c>
      <c r="G135" s="222" t="s">
        <v>133</v>
      </c>
      <c r="H135" s="223">
        <v>4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0.00052999999999999998</v>
      </c>
      <c r="T135" s="230">
        <f>S135*H135</f>
        <v>0.0021199999999999999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134</v>
      </c>
      <c r="AT135" s="231" t="s">
        <v>130</v>
      </c>
      <c r="AU135" s="231" t="s">
        <v>83</v>
      </c>
      <c r="AY135" s="17" t="s">
        <v>127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134</v>
      </c>
      <c r="BM135" s="231" t="s">
        <v>842</v>
      </c>
    </row>
    <row r="136" s="13" customFormat="1">
      <c r="A136" s="13"/>
      <c r="B136" s="233"/>
      <c r="C136" s="234"/>
      <c r="D136" s="235" t="s">
        <v>136</v>
      </c>
      <c r="E136" s="236" t="s">
        <v>1</v>
      </c>
      <c r="F136" s="237" t="s">
        <v>217</v>
      </c>
      <c r="G136" s="234"/>
      <c r="H136" s="238">
        <v>4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136</v>
      </c>
      <c r="AU136" s="244" t="s">
        <v>83</v>
      </c>
      <c r="AV136" s="13" t="s">
        <v>83</v>
      </c>
      <c r="AW136" s="13" t="s">
        <v>30</v>
      </c>
      <c r="AX136" s="13" t="s">
        <v>81</v>
      </c>
      <c r="AY136" s="244" t="s">
        <v>127</v>
      </c>
    </row>
    <row r="137" s="2" customFormat="1" ht="24.15" customHeight="1">
      <c r="A137" s="38"/>
      <c r="B137" s="39"/>
      <c r="C137" s="219" t="s">
        <v>166</v>
      </c>
      <c r="D137" s="219" t="s">
        <v>130</v>
      </c>
      <c r="E137" s="220" t="s">
        <v>693</v>
      </c>
      <c r="F137" s="221" t="s">
        <v>694</v>
      </c>
      <c r="G137" s="222" t="s">
        <v>133</v>
      </c>
      <c r="H137" s="223">
        <v>2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0.00068999999999999997</v>
      </c>
      <c r="T137" s="230">
        <f>S137*H137</f>
        <v>0.0013799999999999999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134</v>
      </c>
      <c r="AT137" s="231" t="s">
        <v>130</v>
      </c>
      <c r="AU137" s="231" t="s">
        <v>83</v>
      </c>
      <c r="AY137" s="17" t="s">
        <v>127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134</v>
      </c>
      <c r="BM137" s="231" t="s">
        <v>843</v>
      </c>
    </row>
    <row r="138" s="13" customFormat="1">
      <c r="A138" s="13"/>
      <c r="B138" s="233"/>
      <c r="C138" s="234"/>
      <c r="D138" s="235" t="s">
        <v>136</v>
      </c>
      <c r="E138" s="236" t="s">
        <v>1</v>
      </c>
      <c r="F138" s="237" t="s">
        <v>83</v>
      </c>
      <c r="G138" s="234"/>
      <c r="H138" s="238">
        <v>2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136</v>
      </c>
      <c r="AU138" s="244" t="s">
        <v>83</v>
      </c>
      <c r="AV138" s="13" t="s">
        <v>83</v>
      </c>
      <c r="AW138" s="13" t="s">
        <v>30</v>
      </c>
      <c r="AX138" s="13" t="s">
        <v>81</v>
      </c>
      <c r="AY138" s="244" t="s">
        <v>127</v>
      </c>
    </row>
    <row r="139" s="2" customFormat="1" ht="21.75" customHeight="1">
      <c r="A139" s="38"/>
      <c r="B139" s="39"/>
      <c r="C139" s="219" t="s">
        <v>170</v>
      </c>
      <c r="D139" s="219" t="s">
        <v>130</v>
      </c>
      <c r="E139" s="220" t="s">
        <v>699</v>
      </c>
      <c r="F139" s="221" t="s">
        <v>700</v>
      </c>
      <c r="G139" s="222" t="s">
        <v>133</v>
      </c>
      <c r="H139" s="223">
        <v>2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0.0014599999999999999</v>
      </c>
      <c r="T139" s="230">
        <f>S139*H139</f>
        <v>0.0029199999999999999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134</v>
      </c>
      <c r="AT139" s="231" t="s">
        <v>130</v>
      </c>
      <c r="AU139" s="231" t="s">
        <v>83</v>
      </c>
      <c r="AY139" s="17" t="s">
        <v>127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134</v>
      </c>
      <c r="BM139" s="231" t="s">
        <v>844</v>
      </c>
    </row>
    <row r="140" s="13" customFormat="1">
      <c r="A140" s="13"/>
      <c r="B140" s="233"/>
      <c r="C140" s="234"/>
      <c r="D140" s="235" t="s">
        <v>136</v>
      </c>
      <c r="E140" s="236" t="s">
        <v>1</v>
      </c>
      <c r="F140" s="237" t="s">
        <v>83</v>
      </c>
      <c r="G140" s="234"/>
      <c r="H140" s="238">
        <v>2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136</v>
      </c>
      <c r="AU140" s="244" t="s">
        <v>83</v>
      </c>
      <c r="AV140" s="13" t="s">
        <v>83</v>
      </c>
      <c r="AW140" s="13" t="s">
        <v>30</v>
      </c>
      <c r="AX140" s="13" t="s">
        <v>81</v>
      </c>
      <c r="AY140" s="244" t="s">
        <v>127</v>
      </c>
    </row>
    <row r="141" s="2" customFormat="1" ht="21.75" customHeight="1">
      <c r="A141" s="38"/>
      <c r="B141" s="39"/>
      <c r="C141" s="219" t="s">
        <v>174</v>
      </c>
      <c r="D141" s="219" t="s">
        <v>130</v>
      </c>
      <c r="E141" s="220" t="s">
        <v>845</v>
      </c>
      <c r="F141" s="221" t="s">
        <v>846</v>
      </c>
      <c r="G141" s="222" t="s">
        <v>133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0.011180000000000001</v>
      </c>
      <c r="T141" s="230">
        <f>S141*H141</f>
        <v>0.011180000000000001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134</v>
      </c>
      <c r="AT141" s="231" t="s">
        <v>130</v>
      </c>
      <c r="AU141" s="231" t="s">
        <v>83</v>
      </c>
      <c r="AY141" s="17" t="s">
        <v>127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134</v>
      </c>
      <c r="BM141" s="231" t="s">
        <v>847</v>
      </c>
    </row>
    <row r="142" s="13" customFormat="1">
      <c r="A142" s="13"/>
      <c r="B142" s="233"/>
      <c r="C142" s="234"/>
      <c r="D142" s="235" t="s">
        <v>136</v>
      </c>
      <c r="E142" s="236" t="s">
        <v>1</v>
      </c>
      <c r="F142" s="237" t="s">
        <v>81</v>
      </c>
      <c r="G142" s="234"/>
      <c r="H142" s="238">
        <v>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136</v>
      </c>
      <c r="AU142" s="244" t="s">
        <v>83</v>
      </c>
      <c r="AV142" s="13" t="s">
        <v>83</v>
      </c>
      <c r="AW142" s="13" t="s">
        <v>30</v>
      </c>
      <c r="AX142" s="13" t="s">
        <v>81</v>
      </c>
      <c r="AY142" s="244" t="s">
        <v>127</v>
      </c>
    </row>
    <row r="143" s="2" customFormat="1" ht="24.15" customHeight="1">
      <c r="A143" s="38"/>
      <c r="B143" s="39"/>
      <c r="C143" s="219" t="s">
        <v>178</v>
      </c>
      <c r="D143" s="219" t="s">
        <v>130</v>
      </c>
      <c r="E143" s="220" t="s">
        <v>848</v>
      </c>
      <c r="F143" s="221" t="s">
        <v>849</v>
      </c>
      <c r="G143" s="222" t="s">
        <v>145</v>
      </c>
      <c r="H143" s="223">
        <v>0.113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38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134</v>
      </c>
      <c r="AT143" s="231" t="s">
        <v>130</v>
      </c>
      <c r="AU143" s="231" t="s">
        <v>83</v>
      </c>
      <c r="AY143" s="17" t="s">
        <v>127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81</v>
      </c>
      <c r="BK143" s="232">
        <f>ROUND(I143*H143,2)</f>
        <v>0</v>
      </c>
      <c r="BL143" s="17" t="s">
        <v>134</v>
      </c>
      <c r="BM143" s="231" t="s">
        <v>850</v>
      </c>
    </row>
    <row r="144" s="13" customFormat="1">
      <c r="A144" s="13"/>
      <c r="B144" s="233"/>
      <c r="C144" s="234"/>
      <c r="D144" s="235" t="s">
        <v>136</v>
      </c>
      <c r="E144" s="236" t="s">
        <v>1</v>
      </c>
      <c r="F144" s="237" t="s">
        <v>851</v>
      </c>
      <c r="G144" s="234"/>
      <c r="H144" s="238">
        <v>0.113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136</v>
      </c>
      <c r="AU144" s="244" t="s">
        <v>83</v>
      </c>
      <c r="AV144" s="13" t="s">
        <v>83</v>
      </c>
      <c r="AW144" s="13" t="s">
        <v>30</v>
      </c>
      <c r="AX144" s="13" t="s">
        <v>81</v>
      </c>
      <c r="AY144" s="244" t="s">
        <v>127</v>
      </c>
    </row>
    <row r="145" s="2" customFormat="1" ht="24.15" customHeight="1">
      <c r="A145" s="38"/>
      <c r="B145" s="39"/>
      <c r="C145" s="219" t="s">
        <v>184</v>
      </c>
      <c r="D145" s="219" t="s">
        <v>130</v>
      </c>
      <c r="E145" s="220" t="s">
        <v>852</v>
      </c>
      <c r="F145" s="221" t="s">
        <v>853</v>
      </c>
      <c r="G145" s="222" t="s">
        <v>139</v>
      </c>
      <c r="H145" s="223">
        <v>15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0.00147</v>
      </c>
      <c r="R145" s="229">
        <f>Q145*H145</f>
        <v>0.02205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134</v>
      </c>
      <c r="AT145" s="231" t="s">
        <v>130</v>
      </c>
      <c r="AU145" s="231" t="s">
        <v>83</v>
      </c>
      <c r="AY145" s="17" t="s">
        <v>127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134</v>
      </c>
      <c r="BM145" s="231" t="s">
        <v>854</v>
      </c>
    </row>
    <row r="146" s="13" customFormat="1">
      <c r="A146" s="13"/>
      <c r="B146" s="233"/>
      <c r="C146" s="234"/>
      <c r="D146" s="235" t="s">
        <v>136</v>
      </c>
      <c r="E146" s="236" t="s">
        <v>1</v>
      </c>
      <c r="F146" s="237" t="s">
        <v>8</v>
      </c>
      <c r="G146" s="234"/>
      <c r="H146" s="238">
        <v>15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136</v>
      </c>
      <c r="AU146" s="244" t="s">
        <v>83</v>
      </c>
      <c r="AV146" s="13" t="s">
        <v>83</v>
      </c>
      <c r="AW146" s="13" t="s">
        <v>30</v>
      </c>
      <c r="AX146" s="13" t="s">
        <v>81</v>
      </c>
      <c r="AY146" s="244" t="s">
        <v>127</v>
      </c>
    </row>
    <row r="147" s="2" customFormat="1" ht="24.15" customHeight="1">
      <c r="A147" s="38"/>
      <c r="B147" s="39"/>
      <c r="C147" s="219" t="s">
        <v>189</v>
      </c>
      <c r="D147" s="219" t="s">
        <v>130</v>
      </c>
      <c r="E147" s="220" t="s">
        <v>855</v>
      </c>
      <c r="F147" s="221" t="s">
        <v>856</v>
      </c>
      <c r="G147" s="222" t="s">
        <v>139</v>
      </c>
      <c r="H147" s="223">
        <v>12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38</v>
      </c>
      <c r="O147" s="91"/>
      <c r="P147" s="229">
        <f>O147*H147</f>
        <v>0</v>
      </c>
      <c r="Q147" s="229">
        <v>0.0018500000000000001</v>
      </c>
      <c r="R147" s="229">
        <f>Q147*H147</f>
        <v>0.022200000000000001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134</v>
      </c>
      <c r="AT147" s="231" t="s">
        <v>130</v>
      </c>
      <c r="AU147" s="231" t="s">
        <v>83</v>
      </c>
      <c r="AY147" s="17" t="s">
        <v>127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134</v>
      </c>
      <c r="BM147" s="231" t="s">
        <v>857</v>
      </c>
    </row>
    <row r="148" s="13" customFormat="1">
      <c r="A148" s="13"/>
      <c r="B148" s="233"/>
      <c r="C148" s="234"/>
      <c r="D148" s="235" t="s">
        <v>136</v>
      </c>
      <c r="E148" s="236" t="s">
        <v>1</v>
      </c>
      <c r="F148" s="237" t="s">
        <v>184</v>
      </c>
      <c r="G148" s="234"/>
      <c r="H148" s="238">
        <v>12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136</v>
      </c>
      <c r="AU148" s="244" t="s">
        <v>83</v>
      </c>
      <c r="AV148" s="13" t="s">
        <v>83</v>
      </c>
      <c r="AW148" s="13" t="s">
        <v>30</v>
      </c>
      <c r="AX148" s="13" t="s">
        <v>81</v>
      </c>
      <c r="AY148" s="244" t="s">
        <v>127</v>
      </c>
    </row>
    <row r="149" s="2" customFormat="1" ht="24.15" customHeight="1">
      <c r="A149" s="38"/>
      <c r="B149" s="39"/>
      <c r="C149" s="219" t="s">
        <v>193</v>
      </c>
      <c r="D149" s="219" t="s">
        <v>130</v>
      </c>
      <c r="E149" s="220" t="s">
        <v>858</v>
      </c>
      <c r="F149" s="221" t="s">
        <v>859</v>
      </c>
      <c r="G149" s="222" t="s">
        <v>139</v>
      </c>
      <c r="H149" s="223">
        <v>4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38</v>
      </c>
      <c r="O149" s="91"/>
      <c r="P149" s="229">
        <f>O149*H149</f>
        <v>0</v>
      </c>
      <c r="Q149" s="229">
        <v>0.00348</v>
      </c>
      <c r="R149" s="229">
        <f>Q149*H149</f>
        <v>0.01392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134</v>
      </c>
      <c r="AT149" s="231" t="s">
        <v>130</v>
      </c>
      <c r="AU149" s="231" t="s">
        <v>83</v>
      </c>
      <c r="AY149" s="17" t="s">
        <v>127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134</v>
      </c>
      <c r="BM149" s="231" t="s">
        <v>860</v>
      </c>
    </row>
    <row r="150" s="13" customFormat="1">
      <c r="A150" s="13"/>
      <c r="B150" s="233"/>
      <c r="C150" s="234"/>
      <c r="D150" s="235" t="s">
        <v>136</v>
      </c>
      <c r="E150" s="236" t="s">
        <v>1</v>
      </c>
      <c r="F150" s="237" t="s">
        <v>148</v>
      </c>
      <c r="G150" s="234"/>
      <c r="H150" s="238">
        <v>4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136</v>
      </c>
      <c r="AU150" s="244" t="s">
        <v>83</v>
      </c>
      <c r="AV150" s="13" t="s">
        <v>83</v>
      </c>
      <c r="AW150" s="13" t="s">
        <v>30</v>
      </c>
      <c r="AX150" s="13" t="s">
        <v>81</v>
      </c>
      <c r="AY150" s="244" t="s">
        <v>127</v>
      </c>
    </row>
    <row r="151" s="2" customFormat="1" ht="24.15" customHeight="1">
      <c r="A151" s="38"/>
      <c r="B151" s="39"/>
      <c r="C151" s="219" t="s">
        <v>8</v>
      </c>
      <c r="D151" s="219" t="s">
        <v>130</v>
      </c>
      <c r="E151" s="220" t="s">
        <v>861</v>
      </c>
      <c r="F151" s="221" t="s">
        <v>862</v>
      </c>
      <c r="G151" s="222" t="s">
        <v>139</v>
      </c>
      <c r="H151" s="223">
        <v>7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0.0049300000000000004</v>
      </c>
      <c r="R151" s="229">
        <f>Q151*H151</f>
        <v>0.034509999999999999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134</v>
      </c>
      <c r="AT151" s="231" t="s">
        <v>130</v>
      </c>
      <c r="AU151" s="231" t="s">
        <v>83</v>
      </c>
      <c r="AY151" s="17" t="s">
        <v>127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134</v>
      </c>
      <c r="BM151" s="231" t="s">
        <v>863</v>
      </c>
    </row>
    <row r="152" s="13" customFormat="1">
      <c r="A152" s="13"/>
      <c r="B152" s="233"/>
      <c r="C152" s="234"/>
      <c r="D152" s="235" t="s">
        <v>136</v>
      </c>
      <c r="E152" s="236" t="s">
        <v>1</v>
      </c>
      <c r="F152" s="237" t="s">
        <v>162</v>
      </c>
      <c r="G152" s="234"/>
      <c r="H152" s="238">
        <v>7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136</v>
      </c>
      <c r="AU152" s="244" t="s">
        <v>83</v>
      </c>
      <c r="AV152" s="13" t="s">
        <v>83</v>
      </c>
      <c r="AW152" s="13" t="s">
        <v>30</v>
      </c>
      <c r="AX152" s="13" t="s">
        <v>81</v>
      </c>
      <c r="AY152" s="244" t="s">
        <v>127</v>
      </c>
    </row>
    <row r="153" s="2" customFormat="1" ht="21.75" customHeight="1">
      <c r="A153" s="38"/>
      <c r="B153" s="39"/>
      <c r="C153" s="219" t="s">
        <v>134</v>
      </c>
      <c r="D153" s="219" t="s">
        <v>130</v>
      </c>
      <c r="E153" s="220" t="s">
        <v>864</v>
      </c>
      <c r="F153" s="221" t="s">
        <v>865</v>
      </c>
      <c r="G153" s="222" t="s">
        <v>133</v>
      </c>
      <c r="H153" s="223">
        <v>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38</v>
      </c>
      <c r="O153" s="91"/>
      <c r="P153" s="229">
        <f>O153*H153</f>
        <v>0</v>
      </c>
      <c r="Q153" s="229">
        <v>0.0023700000000000001</v>
      </c>
      <c r="R153" s="229">
        <f>Q153*H153</f>
        <v>0.0023700000000000001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134</v>
      </c>
      <c r="AT153" s="231" t="s">
        <v>130</v>
      </c>
      <c r="AU153" s="231" t="s">
        <v>83</v>
      </c>
      <c r="AY153" s="17" t="s">
        <v>127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81</v>
      </c>
      <c r="BK153" s="232">
        <f>ROUND(I153*H153,2)</f>
        <v>0</v>
      </c>
      <c r="BL153" s="17" t="s">
        <v>134</v>
      </c>
      <c r="BM153" s="231" t="s">
        <v>866</v>
      </c>
    </row>
    <row r="154" s="13" customFormat="1">
      <c r="A154" s="13"/>
      <c r="B154" s="233"/>
      <c r="C154" s="234"/>
      <c r="D154" s="235" t="s">
        <v>136</v>
      </c>
      <c r="E154" s="236" t="s">
        <v>1</v>
      </c>
      <c r="F154" s="237" t="s">
        <v>81</v>
      </c>
      <c r="G154" s="234"/>
      <c r="H154" s="238">
        <v>1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136</v>
      </c>
      <c r="AU154" s="244" t="s">
        <v>83</v>
      </c>
      <c r="AV154" s="13" t="s">
        <v>83</v>
      </c>
      <c r="AW154" s="13" t="s">
        <v>30</v>
      </c>
      <c r="AX154" s="13" t="s">
        <v>81</v>
      </c>
      <c r="AY154" s="244" t="s">
        <v>127</v>
      </c>
    </row>
    <row r="155" s="2" customFormat="1" ht="21.75" customHeight="1">
      <c r="A155" s="38"/>
      <c r="B155" s="39"/>
      <c r="C155" s="219" t="s">
        <v>203</v>
      </c>
      <c r="D155" s="219" t="s">
        <v>130</v>
      </c>
      <c r="E155" s="220" t="s">
        <v>867</v>
      </c>
      <c r="F155" s="221" t="s">
        <v>868</v>
      </c>
      <c r="G155" s="222" t="s">
        <v>133</v>
      </c>
      <c r="H155" s="223">
        <v>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0.0018699999999999999</v>
      </c>
      <c r="R155" s="229">
        <f>Q155*H155</f>
        <v>0.0018699999999999999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134</v>
      </c>
      <c r="AT155" s="231" t="s">
        <v>130</v>
      </c>
      <c r="AU155" s="231" t="s">
        <v>83</v>
      </c>
      <c r="AY155" s="17" t="s">
        <v>127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134</v>
      </c>
      <c r="BM155" s="231" t="s">
        <v>869</v>
      </c>
    </row>
    <row r="156" s="13" customFormat="1">
      <c r="A156" s="13"/>
      <c r="B156" s="233"/>
      <c r="C156" s="234"/>
      <c r="D156" s="235" t="s">
        <v>136</v>
      </c>
      <c r="E156" s="236" t="s">
        <v>1</v>
      </c>
      <c r="F156" s="237" t="s">
        <v>81</v>
      </c>
      <c r="G156" s="234"/>
      <c r="H156" s="238">
        <v>1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136</v>
      </c>
      <c r="AU156" s="244" t="s">
        <v>83</v>
      </c>
      <c r="AV156" s="13" t="s">
        <v>83</v>
      </c>
      <c r="AW156" s="13" t="s">
        <v>30</v>
      </c>
      <c r="AX156" s="13" t="s">
        <v>81</v>
      </c>
      <c r="AY156" s="244" t="s">
        <v>127</v>
      </c>
    </row>
    <row r="157" s="2" customFormat="1" ht="24.15" customHeight="1">
      <c r="A157" s="38"/>
      <c r="B157" s="39"/>
      <c r="C157" s="219" t="s">
        <v>208</v>
      </c>
      <c r="D157" s="219" t="s">
        <v>130</v>
      </c>
      <c r="E157" s="220" t="s">
        <v>870</v>
      </c>
      <c r="F157" s="221" t="s">
        <v>871</v>
      </c>
      <c r="G157" s="222" t="s">
        <v>151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38</v>
      </c>
      <c r="O157" s="91"/>
      <c r="P157" s="229">
        <f>O157*H157</f>
        <v>0</v>
      </c>
      <c r="Q157" s="229">
        <v>0.0045500000000000002</v>
      </c>
      <c r="R157" s="229">
        <f>Q157*H157</f>
        <v>0.0045500000000000002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134</v>
      </c>
      <c r="AT157" s="231" t="s">
        <v>130</v>
      </c>
      <c r="AU157" s="231" t="s">
        <v>83</v>
      </c>
      <c r="AY157" s="17" t="s">
        <v>127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134</v>
      </c>
      <c r="BM157" s="231" t="s">
        <v>872</v>
      </c>
    </row>
    <row r="158" s="13" customFormat="1">
      <c r="A158" s="13"/>
      <c r="B158" s="233"/>
      <c r="C158" s="234"/>
      <c r="D158" s="235" t="s">
        <v>136</v>
      </c>
      <c r="E158" s="236" t="s">
        <v>1</v>
      </c>
      <c r="F158" s="237" t="s">
        <v>81</v>
      </c>
      <c r="G158" s="234"/>
      <c r="H158" s="238">
        <v>1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136</v>
      </c>
      <c r="AU158" s="244" t="s">
        <v>83</v>
      </c>
      <c r="AV158" s="13" t="s">
        <v>83</v>
      </c>
      <c r="AW158" s="13" t="s">
        <v>30</v>
      </c>
      <c r="AX158" s="13" t="s">
        <v>81</v>
      </c>
      <c r="AY158" s="244" t="s">
        <v>127</v>
      </c>
    </row>
    <row r="159" s="2" customFormat="1" ht="16.5" customHeight="1">
      <c r="A159" s="38"/>
      <c r="B159" s="39"/>
      <c r="C159" s="219" t="s">
        <v>213</v>
      </c>
      <c r="D159" s="219" t="s">
        <v>130</v>
      </c>
      <c r="E159" s="220" t="s">
        <v>873</v>
      </c>
      <c r="F159" s="221" t="s">
        <v>874</v>
      </c>
      <c r="G159" s="222" t="s">
        <v>151</v>
      </c>
      <c r="H159" s="223">
        <v>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38</v>
      </c>
      <c r="O159" s="91"/>
      <c r="P159" s="229">
        <f>O159*H159</f>
        <v>0</v>
      </c>
      <c r="Q159" s="229">
        <v>0.0014</v>
      </c>
      <c r="R159" s="229">
        <f>Q159*H159</f>
        <v>0.0014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134</v>
      </c>
      <c r="AT159" s="231" t="s">
        <v>130</v>
      </c>
      <c r="AU159" s="231" t="s">
        <v>83</v>
      </c>
      <c r="AY159" s="17" t="s">
        <v>127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81</v>
      </c>
      <c r="BK159" s="232">
        <f>ROUND(I159*H159,2)</f>
        <v>0</v>
      </c>
      <c r="BL159" s="17" t="s">
        <v>134</v>
      </c>
      <c r="BM159" s="231" t="s">
        <v>875</v>
      </c>
    </row>
    <row r="160" s="13" customFormat="1">
      <c r="A160" s="13"/>
      <c r="B160" s="233"/>
      <c r="C160" s="234"/>
      <c r="D160" s="235" t="s">
        <v>136</v>
      </c>
      <c r="E160" s="236" t="s">
        <v>1</v>
      </c>
      <c r="F160" s="237" t="s">
        <v>81</v>
      </c>
      <c r="G160" s="234"/>
      <c r="H160" s="238">
        <v>1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136</v>
      </c>
      <c r="AU160" s="244" t="s">
        <v>83</v>
      </c>
      <c r="AV160" s="13" t="s">
        <v>83</v>
      </c>
      <c r="AW160" s="13" t="s">
        <v>30</v>
      </c>
      <c r="AX160" s="13" t="s">
        <v>81</v>
      </c>
      <c r="AY160" s="244" t="s">
        <v>127</v>
      </c>
    </row>
    <row r="161" s="2" customFormat="1" ht="16.5" customHeight="1">
      <c r="A161" s="38"/>
      <c r="B161" s="39"/>
      <c r="C161" s="219" t="s">
        <v>218</v>
      </c>
      <c r="D161" s="219" t="s">
        <v>130</v>
      </c>
      <c r="E161" s="220" t="s">
        <v>876</v>
      </c>
      <c r="F161" s="221" t="s">
        <v>877</v>
      </c>
      <c r="G161" s="222" t="s">
        <v>139</v>
      </c>
      <c r="H161" s="223">
        <v>23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38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134</v>
      </c>
      <c r="AT161" s="231" t="s">
        <v>130</v>
      </c>
      <c r="AU161" s="231" t="s">
        <v>83</v>
      </c>
      <c r="AY161" s="17" t="s">
        <v>127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81</v>
      </c>
      <c r="BK161" s="232">
        <f>ROUND(I161*H161,2)</f>
        <v>0</v>
      </c>
      <c r="BL161" s="17" t="s">
        <v>134</v>
      </c>
      <c r="BM161" s="231" t="s">
        <v>878</v>
      </c>
    </row>
    <row r="162" s="13" customFormat="1">
      <c r="A162" s="13"/>
      <c r="B162" s="233"/>
      <c r="C162" s="234"/>
      <c r="D162" s="235" t="s">
        <v>136</v>
      </c>
      <c r="E162" s="236" t="s">
        <v>1</v>
      </c>
      <c r="F162" s="237" t="s">
        <v>879</v>
      </c>
      <c r="G162" s="234"/>
      <c r="H162" s="238">
        <v>23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136</v>
      </c>
      <c r="AU162" s="244" t="s">
        <v>83</v>
      </c>
      <c r="AV162" s="13" t="s">
        <v>83</v>
      </c>
      <c r="AW162" s="13" t="s">
        <v>30</v>
      </c>
      <c r="AX162" s="13" t="s">
        <v>81</v>
      </c>
      <c r="AY162" s="244" t="s">
        <v>127</v>
      </c>
    </row>
    <row r="163" s="2" customFormat="1" ht="16.5" customHeight="1">
      <c r="A163" s="38"/>
      <c r="B163" s="39"/>
      <c r="C163" s="219" t="s">
        <v>7</v>
      </c>
      <c r="D163" s="219" t="s">
        <v>130</v>
      </c>
      <c r="E163" s="220" t="s">
        <v>880</v>
      </c>
      <c r="F163" s="221" t="s">
        <v>881</v>
      </c>
      <c r="G163" s="222" t="s">
        <v>139</v>
      </c>
      <c r="H163" s="223">
        <v>23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38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134</v>
      </c>
      <c r="AT163" s="231" t="s">
        <v>130</v>
      </c>
      <c r="AU163" s="231" t="s">
        <v>83</v>
      </c>
      <c r="AY163" s="17" t="s">
        <v>127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81</v>
      </c>
      <c r="BK163" s="232">
        <f>ROUND(I163*H163,2)</f>
        <v>0</v>
      </c>
      <c r="BL163" s="17" t="s">
        <v>134</v>
      </c>
      <c r="BM163" s="231" t="s">
        <v>882</v>
      </c>
    </row>
    <row r="164" s="13" customFormat="1">
      <c r="A164" s="13"/>
      <c r="B164" s="233"/>
      <c r="C164" s="234"/>
      <c r="D164" s="235" t="s">
        <v>136</v>
      </c>
      <c r="E164" s="236" t="s">
        <v>1</v>
      </c>
      <c r="F164" s="237" t="s">
        <v>879</v>
      </c>
      <c r="G164" s="234"/>
      <c r="H164" s="238">
        <v>23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136</v>
      </c>
      <c r="AU164" s="244" t="s">
        <v>83</v>
      </c>
      <c r="AV164" s="13" t="s">
        <v>83</v>
      </c>
      <c r="AW164" s="13" t="s">
        <v>30</v>
      </c>
      <c r="AX164" s="13" t="s">
        <v>81</v>
      </c>
      <c r="AY164" s="244" t="s">
        <v>127</v>
      </c>
    </row>
    <row r="165" s="2" customFormat="1" ht="16.5" customHeight="1">
      <c r="A165" s="38"/>
      <c r="B165" s="39"/>
      <c r="C165" s="219" t="s">
        <v>225</v>
      </c>
      <c r="D165" s="219" t="s">
        <v>130</v>
      </c>
      <c r="E165" s="220" t="s">
        <v>883</v>
      </c>
      <c r="F165" s="221" t="s">
        <v>884</v>
      </c>
      <c r="G165" s="222" t="s">
        <v>133</v>
      </c>
      <c r="H165" s="223">
        <v>1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38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134</v>
      </c>
      <c r="AT165" s="231" t="s">
        <v>130</v>
      </c>
      <c r="AU165" s="231" t="s">
        <v>83</v>
      </c>
      <c r="AY165" s="17" t="s">
        <v>127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134</v>
      </c>
      <c r="BM165" s="231" t="s">
        <v>885</v>
      </c>
    </row>
    <row r="166" s="13" customFormat="1">
      <c r="A166" s="13"/>
      <c r="B166" s="233"/>
      <c r="C166" s="234"/>
      <c r="D166" s="235" t="s">
        <v>136</v>
      </c>
      <c r="E166" s="236" t="s">
        <v>1</v>
      </c>
      <c r="F166" s="237" t="s">
        <v>81</v>
      </c>
      <c r="G166" s="234"/>
      <c r="H166" s="238">
        <v>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136</v>
      </c>
      <c r="AU166" s="244" t="s">
        <v>83</v>
      </c>
      <c r="AV166" s="13" t="s">
        <v>83</v>
      </c>
      <c r="AW166" s="13" t="s">
        <v>30</v>
      </c>
      <c r="AX166" s="13" t="s">
        <v>81</v>
      </c>
      <c r="AY166" s="244" t="s">
        <v>127</v>
      </c>
    </row>
    <row r="167" s="2" customFormat="1" ht="21.75" customHeight="1">
      <c r="A167" s="38"/>
      <c r="B167" s="39"/>
      <c r="C167" s="219" t="s">
        <v>229</v>
      </c>
      <c r="D167" s="219" t="s">
        <v>130</v>
      </c>
      <c r="E167" s="220" t="s">
        <v>886</v>
      </c>
      <c r="F167" s="221" t="s">
        <v>887</v>
      </c>
      <c r="G167" s="222" t="s">
        <v>133</v>
      </c>
      <c r="H167" s="223">
        <v>1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0.00018000000000000001</v>
      </c>
      <c r="R167" s="229">
        <f>Q167*H167</f>
        <v>0.00018000000000000001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134</v>
      </c>
      <c r="AT167" s="231" t="s">
        <v>130</v>
      </c>
      <c r="AU167" s="231" t="s">
        <v>83</v>
      </c>
      <c r="AY167" s="17" t="s">
        <v>127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134</v>
      </c>
      <c r="BM167" s="231" t="s">
        <v>888</v>
      </c>
    </row>
    <row r="168" s="13" customFormat="1">
      <c r="A168" s="13"/>
      <c r="B168" s="233"/>
      <c r="C168" s="234"/>
      <c r="D168" s="235" t="s">
        <v>136</v>
      </c>
      <c r="E168" s="236" t="s">
        <v>1</v>
      </c>
      <c r="F168" s="237" t="s">
        <v>81</v>
      </c>
      <c r="G168" s="234"/>
      <c r="H168" s="238">
        <v>1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136</v>
      </c>
      <c r="AU168" s="244" t="s">
        <v>83</v>
      </c>
      <c r="AV168" s="13" t="s">
        <v>83</v>
      </c>
      <c r="AW168" s="13" t="s">
        <v>30</v>
      </c>
      <c r="AX168" s="13" t="s">
        <v>81</v>
      </c>
      <c r="AY168" s="244" t="s">
        <v>127</v>
      </c>
    </row>
    <row r="169" s="2" customFormat="1" ht="24.15" customHeight="1">
      <c r="A169" s="38"/>
      <c r="B169" s="39"/>
      <c r="C169" s="219" t="s">
        <v>233</v>
      </c>
      <c r="D169" s="219" t="s">
        <v>130</v>
      </c>
      <c r="E169" s="220" t="s">
        <v>889</v>
      </c>
      <c r="F169" s="221" t="s">
        <v>890</v>
      </c>
      <c r="G169" s="222" t="s">
        <v>133</v>
      </c>
      <c r="H169" s="223">
        <v>2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38</v>
      </c>
      <c r="O169" s="91"/>
      <c r="P169" s="229">
        <f>O169*H169</f>
        <v>0</v>
      </c>
      <c r="Q169" s="229">
        <v>0.00024000000000000001</v>
      </c>
      <c r="R169" s="229">
        <f>Q169*H169</f>
        <v>0.00048000000000000001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134</v>
      </c>
      <c r="AT169" s="231" t="s">
        <v>130</v>
      </c>
      <c r="AU169" s="231" t="s">
        <v>83</v>
      </c>
      <c r="AY169" s="17" t="s">
        <v>127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134</v>
      </c>
      <c r="BM169" s="231" t="s">
        <v>891</v>
      </c>
    </row>
    <row r="170" s="13" customFormat="1">
      <c r="A170" s="13"/>
      <c r="B170" s="233"/>
      <c r="C170" s="234"/>
      <c r="D170" s="235" t="s">
        <v>136</v>
      </c>
      <c r="E170" s="236" t="s">
        <v>1</v>
      </c>
      <c r="F170" s="237" t="s">
        <v>83</v>
      </c>
      <c r="G170" s="234"/>
      <c r="H170" s="238">
        <v>2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136</v>
      </c>
      <c r="AU170" s="244" t="s">
        <v>83</v>
      </c>
      <c r="AV170" s="13" t="s">
        <v>83</v>
      </c>
      <c r="AW170" s="13" t="s">
        <v>30</v>
      </c>
      <c r="AX170" s="13" t="s">
        <v>81</v>
      </c>
      <c r="AY170" s="244" t="s">
        <v>127</v>
      </c>
    </row>
    <row r="171" s="2" customFormat="1" ht="24.15" customHeight="1">
      <c r="A171" s="38"/>
      <c r="B171" s="39"/>
      <c r="C171" s="219" t="s">
        <v>237</v>
      </c>
      <c r="D171" s="219" t="s">
        <v>130</v>
      </c>
      <c r="E171" s="220" t="s">
        <v>892</v>
      </c>
      <c r="F171" s="221" t="s">
        <v>893</v>
      </c>
      <c r="G171" s="222" t="s">
        <v>133</v>
      </c>
      <c r="H171" s="223">
        <v>2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0.00038000000000000002</v>
      </c>
      <c r="R171" s="229">
        <f>Q171*H171</f>
        <v>0.00076000000000000004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134</v>
      </c>
      <c r="AT171" s="231" t="s">
        <v>130</v>
      </c>
      <c r="AU171" s="231" t="s">
        <v>83</v>
      </c>
      <c r="AY171" s="17" t="s">
        <v>127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134</v>
      </c>
      <c r="BM171" s="231" t="s">
        <v>894</v>
      </c>
    </row>
    <row r="172" s="13" customFormat="1">
      <c r="A172" s="13"/>
      <c r="B172" s="233"/>
      <c r="C172" s="234"/>
      <c r="D172" s="235" t="s">
        <v>136</v>
      </c>
      <c r="E172" s="236" t="s">
        <v>1</v>
      </c>
      <c r="F172" s="237" t="s">
        <v>83</v>
      </c>
      <c r="G172" s="234"/>
      <c r="H172" s="238">
        <v>2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136</v>
      </c>
      <c r="AU172" s="244" t="s">
        <v>83</v>
      </c>
      <c r="AV172" s="13" t="s">
        <v>83</v>
      </c>
      <c r="AW172" s="13" t="s">
        <v>30</v>
      </c>
      <c r="AX172" s="13" t="s">
        <v>81</v>
      </c>
      <c r="AY172" s="244" t="s">
        <v>127</v>
      </c>
    </row>
    <row r="173" s="2" customFormat="1" ht="24.15" customHeight="1">
      <c r="A173" s="38"/>
      <c r="B173" s="39"/>
      <c r="C173" s="219" t="s">
        <v>241</v>
      </c>
      <c r="D173" s="219" t="s">
        <v>130</v>
      </c>
      <c r="E173" s="220" t="s">
        <v>895</v>
      </c>
      <c r="F173" s="221" t="s">
        <v>896</v>
      </c>
      <c r="G173" s="222" t="s">
        <v>133</v>
      </c>
      <c r="H173" s="223">
        <v>2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38</v>
      </c>
      <c r="O173" s="91"/>
      <c r="P173" s="229">
        <f>O173*H173</f>
        <v>0</v>
      </c>
      <c r="Q173" s="229">
        <v>0.00088000000000000003</v>
      </c>
      <c r="R173" s="229">
        <f>Q173*H173</f>
        <v>0.0017600000000000001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134</v>
      </c>
      <c r="AT173" s="231" t="s">
        <v>130</v>
      </c>
      <c r="AU173" s="231" t="s">
        <v>83</v>
      </c>
      <c r="AY173" s="17" t="s">
        <v>127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81</v>
      </c>
      <c r="BK173" s="232">
        <f>ROUND(I173*H173,2)</f>
        <v>0</v>
      </c>
      <c r="BL173" s="17" t="s">
        <v>134</v>
      </c>
      <c r="BM173" s="231" t="s">
        <v>897</v>
      </c>
    </row>
    <row r="174" s="13" customFormat="1">
      <c r="A174" s="13"/>
      <c r="B174" s="233"/>
      <c r="C174" s="234"/>
      <c r="D174" s="235" t="s">
        <v>136</v>
      </c>
      <c r="E174" s="236" t="s">
        <v>1</v>
      </c>
      <c r="F174" s="237" t="s">
        <v>83</v>
      </c>
      <c r="G174" s="234"/>
      <c r="H174" s="238">
        <v>2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136</v>
      </c>
      <c r="AU174" s="244" t="s">
        <v>83</v>
      </c>
      <c r="AV174" s="13" t="s">
        <v>83</v>
      </c>
      <c r="AW174" s="13" t="s">
        <v>30</v>
      </c>
      <c r="AX174" s="13" t="s">
        <v>81</v>
      </c>
      <c r="AY174" s="244" t="s">
        <v>127</v>
      </c>
    </row>
    <row r="175" s="2" customFormat="1" ht="24.15" customHeight="1">
      <c r="A175" s="38"/>
      <c r="B175" s="39"/>
      <c r="C175" s="219" t="s">
        <v>245</v>
      </c>
      <c r="D175" s="219" t="s">
        <v>130</v>
      </c>
      <c r="E175" s="220" t="s">
        <v>898</v>
      </c>
      <c r="F175" s="221" t="s">
        <v>899</v>
      </c>
      <c r="G175" s="222" t="s">
        <v>133</v>
      </c>
      <c r="H175" s="223">
        <v>1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38</v>
      </c>
      <c r="O175" s="91"/>
      <c r="P175" s="229">
        <f>O175*H175</f>
        <v>0</v>
      </c>
      <c r="Q175" s="229">
        <v>0.0020799999999999998</v>
      </c>
      <c r="R175" s="229">
        <f>Q175*H175</f>
        <v>0.0020799999999999998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134</v>
      </c>
      <c r="AT175" s="231" t="s">
        <v>130</v>
      </c>
      <c r="AU175" s="231" t="s">
        <v>83</v>
      </c>
      <c r="AY175" s="17" t="s">
        <v>127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81</v>
      </c>
      <c r="BK175" s="232">
        <f>ROUND(I175*H175,2)</f>
        <v>0</v>
      </c>
      <c r="BL175" s="17" t="s">
        <v>134</v>
      </c>
      <c r="BM175" s="231" t="s">
        <v>900</v>
      </c>
    </row>
    <row r="176" s="13" customFormat="1">
      <c r="A176" s="13"/>
      <c r="B176" s="233"/>
      <c r="C176" s="234"/>
      <c r="D176" s="235" t="s">
        <v>136</v>
      </c>
      <c r="E176" s="236" t="s">
        <v>1</v>
      </c>
      <c r="F176" s="237" t="s">
        <v>81</v>
      </c>
      <c r="G176" s="234"/>
      <c r="H176" s="238">
        <v>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136</v>
      </c>
      <c r="AU176" s="244" t="s">
        <v>83</v>
      </c>
      <c r="AV176" s="13" t="s">
        <v>83</v>
      </c>
      <c r="AW176" s="13" t="s">
        <v>30</v>
      </c>
      <c r="AX176" s="13" t="s">
        <v>81</v>
      </c>
      <c r="AY176" s="244" t="s">
        <v>127</v>
      </c>
    </row>
    <row r="177" s="2" customFormat="1" ht="24.15" customHeight="1">
      <c r="A177" s="38"/>
      <c r="B177" s="39"/>
      <c r="C177" s="219" t="s">
        <v>249</v>
      </c>
      <c r="D177" s="219" t="s">
        <v>130</v>
      </c>
      <c r="E177" s="220" t="s">
        <v>901</v>
      </c>
      <c r="F177" s="221" t="s">
        <v>902</v>
      </c>
      <c r="G177" s="222" t="s">
        <v>133</v>
      </c>
      <c r="H177" s="223">
        <v>1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38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134</v>
      </c>
      <c r="AT177" s="231" t="s">
        <v>130</v>
      </c>
      <c r="AU177" s="231" t="s">
        <v>83</v>
      </c>
      <c r="AY177" s="17" t="s">
        <v>127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81</v>
      </c>
      <c r="BK177" s="232">
        <f>ROUND(I177*H177,2)</f>
        <v>0</v>
      </c>
      <c r="BL177" s="17" t="s">
        <v>134</v>
      </c>
      <c r="BM177" s="231" t="s">
        <v>903</v>
      </c>
    </row>
    <row r="178" s="13" customFormat="1">
      <c r="A178" s="13"/>
      <c r="B178" s="233"/>
      <c r="C178" s="234"/>
      <c r="D178" s="235" t="s">
        <v>136</v>
      </c>
      <c r="E178" s="236" t="s">
        <v>1</v>
      </c>
      <c r="F178" s="237" t="s">
        <v>81</v>
      </c>
      <c r="G178" s="234"/>
      <c r="H178" s="238">
        <v>1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136</v>
      </c>
      <c r="AU178" s="244" t="s">
        <v>83</v>
      </c>
      <c r="AV178" s="13" t="s">
        <v>83</v>
      </c>
      <c r="AW178" s="13" t="s">
        <v>30</v>
      </c>
      <c r="AX178" s="13" t="s">
        <v>81</v>
      </c>
      <c r="AY178" s="244" t="s">
        <v>127</v>
      </c>
    </row>
    <row r="179" s="2" customFormat="1" ht="37.8" customHeight="1">
      <c r="A179" s="38"/>
      <c r="B179" s="39"/>
      <c r="C179" s="245" t="s">
        <v>253</v>
      </c>
      <c r="D179" s="245" t="s">
        <v>154</v>
      </c>
      <c r="E179" s="246" t="s">
        <v>904</v>
      </c>
      <c r="F179" s="247" t="s">
        <v>905</v>
      </c>
      <c r="G179" s="248" t="s">
        <v>133</v>
      </c>
      <c r="H179" s="249">
        <v>1</v>
      </c>
      <c r="I179" s="250"/>
      <c r="J179" s="251">
        <f>ROUND(I179*H179,2)</f>
        <v>0</v>
      </c>
      <c r="K179" s="252"/>
      <c r="L179" s="253"/>
      <c r="M179" s="254" t="s">
        <v>1</v>
      </c>
      <c r="N179" s="255" t="s">
        <v>38</v>
      </c>
      <c r="O179" s="91"/>
      <c r="P179" s="229">
        <f>O179*H179</f>
        <v>0</v>
      </c>
      <c r="Q179" s="229">
        <v>0.0011999999999999999</v>
      </c>
      <c r="R179" s="229">
        <f>Q179*H179</f>
        <v>0.0011999999999999999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157</v>
      </c>
      <c r="AT179" s="231" t="s">
        <v>154</v>
      </c>
      <c r="AU179" s="231" t="s">
        <v>83</v>
      </c>
      <c r="AY179" s="17" t="s">
        <v>127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81</v>
      </c>
      <c r="BK179" s="232">
        <f>ROUND(I179*H179,2)</f>
        <v>0</v>
      </c>
      <c r="BL179" s="17" t="s">
        <v>134</v>
      </c>
      <c r="BM179" s="231" t="s">
        <v>906</v>
      </c>
    </row>
    <row r="180" s="13" customFormat="1">
      <c r="A180" s="13"/>
      <c r="B180" s="233"/>
      <c r="C180" s="234"/>
      <c r="D180" s="235" t="s">
        <v>136</v>
      </c>
      <c r="E180" s="236" t="s">
        <v>1</v>
      </c>
      <c r="F180" s="237" t="s">
        <v>81</v>
      </c>
      <c r="G180" s="234"/>
      <c r="H180" s="238">
        <v>1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136</v>
      </c>
      <c r="AU180" s="244" t="s">
        <v>83</v>
      </c>
      <c r="AV180" s="13" t="s">
        <v>83</v>
      </c>
      <c r="AW180" s="13" t="s">
        <v>30</v>
      </c>
      <c r="AX180" s="13" t="s">
        <v>81</v>
      </c>
      <c r="AY180" s="244" t="s">
        <v>127</v>
      </c>
    </row>
    <row r="181" s="2" customFormat="1" ht="24.15" customHeight="1">
      <c r="A181" s="38"/>
      <c r="B181" s="39"/>
      <c r="C181" s="219" t="s">
        <v>257</v>
      </c>
      <c r="D181" s="219" t="s">
        <v>130</v>
      </c>
      <c r="E181" s="220" t="s">
        <v>483</v>
      </c>
      <c r="F181" s="221" t="s">
        <v>907</v>
      </c>
      <c r="G181" s="222" t="s">
        <v>133</v>
      </c>
      <c r="H181" s="223">
        <v>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38</v>
      </c>
      <c r="O181" s="91"/>
      <c r="P181" s="229">
        <f>O181*H181</f>
        <v>0</v>
      </c>
      <c r="Q181" s="229">
        <v>0.00147</v>
      </c>
      <c r="R181" s="229">
        <f>Q181*H181</f>
        <v>0.00147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134</v>
      </c>
      <c r="AT181" s="231" t="s">
        <v>130</v>
      </c>
      <c r="AU181" s="231" t="s">
        <v>83</v>
      </c>
      <c r="AY181" s="17" t="s">
        <v>127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81</v>
      </c>
      <c r="BK181" s="232">
        <f>ROUND(I181*H181,2)</f>
        <v>0</v>
      </c>
      <c r="BL181" s="17" t="s">
        <v>134</v>
      </c>
      <c r="BM181" s="231" t="s">
        <v>908</v>
      </c>
    </row>
    <row r="182" s="13" customFormat="1">
      <c r="A182" s="13"/>
      <c r="B182" s="233"/>
      <c r="C182" s="234"/>
      <c r="D182" s="235" t="s">
        <v>136</v>
      </c>
      <c r="E182" s="236" t="s">
        <v>1</v>
      </c>
      <c r="F182" s="237" t="s">
        <v>81</v>
      </c>
      <c r="G182" s="234"/>
      <c r="H182" s="238">
        <v>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136</v>
      </c>
      <c r="AU182" s="244" t="s">
        <v>83</v>
      </c>
      <c r="AV182" s="13" t="s">
        <v>83</v>
      </c>
      <c r="AW182" s="13" t="s">
        <v>30</v>
      </c>
      <c r="AX182" s="13" t="s">
        <v>81</v>
      </c>
      <c r="AY182" s="244" t="s">
        <v>127</v>
      </c>
    </row>
    <row r="183" s="2" customFormat="1" ht="24.15" customHeight="1">
      <c r="A183" s="38"/>
      <c r="B183" s="39"/>
      <c r="C183" s="219" t="s">
        <v>261</v>
      </c>
      <c r="D183" s="219" t="s">
        <v>130</v>
      </c>
      <c r="E183" s="220" t="s">
        <v>491</v>
      </c>
      <c r="F183" s="221" t="s">
        <v>492</v>
      </c>
      <c r="G183" s="222" t="s">
        <v>133</v>
      </c>
      <c r="H183" s="223">
        <v>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38</v>
      </c>
      <c r="O183" s="91"/>
      <c r="P183" s="229">
        <f>O183*H183</f>
        <v>0</v>
      </c>
      <c r="Q183" s="229">
        <v>0.00075000000000000002</v>
      </c>
      <c r="R183" s="229">
        <f>Q183*H183</f>
        <v>0.00075000000000000002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134</v>
      </c>
      <c r="AT183" s="231" t="s">
        <v>130</v>
      </c>
      <c r="AU183" s="231" t="s">
        <v>83</v>
      </c>
      <c r="AY183" s="17" t="s">
        <v>127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81</v>
      </c>
      <c r="BK183" s="232">
        <f>ROUND(I183*H183,2)</f>
        <v>0</v>
      </c>
      <c r="BL183" s="17" t="s">
        <v>134</v>
      </c>
      <c r="BM183" s="231" t="s">
        <v>909</v>
      </c>
    </row>
    <row r="184" s="13" customFormat="1">
      <c r="A184" s="13"/>
      <c r="B184" s="233"/>
      <c r="C184" s="234"/>
      <c r="D184" s="235" t="s">
        <v>136</v>
      </c>
      <c r="E184" s="236" t="s">
        <v>1</v>
      </c>
      <c r="F184" s="237" t="s">
        <v>81</v>
      </c>
      <c r="G184" s="234"/>
      <c r="H184" s="238">
        <v>1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136</v>
      </c>
      <c r="AU184" s="244" t="s">
        <v>83</v>
      </c>
      <c r="AV184" s="13" t="s">
        <v>83</v>
      </c>
      <c r="AW184" s="13" t="s">
        <v>30</v>
      </c>
      <c r="AX184" s="13" t="s">
        <v>81</v>
      </c>
      <c r="AY184" s="244" t="s">
        <v>127</v>
      </c>
    </row>
    <row r="185" s="2" customFormat="1" ht="21.75" customHeight="1">
      <c r="A185" s="38"/>
      <c r="B185" s="39"/>
      <c r="C185" s="219" t="s">
        <v>157</v>
      </c>
      <c r="D185" s="219" t="s">
        <v>130</v>
      </c>
      <c r="E185" s="220" t="s">
        <v>559</v>
      </c>
      <c r="F185" s="221" t="s">
        <v>560</v>
      </c>
      <c r="G185" s="222" t="s">
        <v>561</v>
      </c>
      <c r="H185" s="223">
        <v>13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38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148</v>
      </c>
      <c r="AT185" s="231" t="s">
        <v>130</v>
      </c>
      <c r="AU185" s="231" t="s">
        <v>83</v>
      </c>
      <c r="AY185" s="17" t="s">
        <v>127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81</v>
      </c>
      <c r="BK185" s="232">
        <f>ROUND(I185*H185,2)</f>
        <v>0</v>
      </c>
      <c r="BL185" s="17" t="s">
        <v>148</v>
      </c>
      <c r="BM185" s="231" t="s">
        <v>910</v>
      </c>
    </row>
    <row r="186" s="13" customFormat="1">
      <c r="A186" s="13"/>
      <c r="B186" s="233"/>
      <c r="C186" s="234"/>
      <c r="D186" s="235" t="s">
        <v>136</v>
      </c>
      <c r="E186" s="236" t="s">
        <v>1</v>
      </c>
      <c r="F186" s="237" t="s">
        <v>189</v>
      </c>
      <c r="G186" s="234"/>
      <c r="H186" s="238">
        <v>13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136</v>
      </c>
      <c r="AU186" s="244" t="s">
        <v>83</v>
      </c>
      <c r="AV186" s="13" t="s">
        <v>83</v>
      </c>
      <c r="AW186" s="13" t="s">
        <v>30</v>
      </c>
      <c r="AX186" s="13" t="s">
        <v>81</v>
      </c>
      <c r="AY186" s="244" t="s">
        <v>127</v>
      </c>
    </row>
    <row r="187" s="2" customFormat="1" ht="24.15" customHeight="1">
      <c r="A187" s="38"/>
      <c r="B187" s="39"/>
      <c r="C187" s="245" t="s">
        <v>268</v>
      </c>
      <c r="D187" s="245" t="s">
        <v>154</v>
      </c>
      <c r="E187" s="246" t="s">
        <v>564</v>
      </c>
      <c r="F187" s="247" t="s">
        <v>565</v>
      </c>
      <c r="G187" s="248" t="s">
        <v>133</v>
      </c>
      <c r="H187" s="249">
        <v>7</v>
      </c>
      <c r="I187" s="250"/>
      <c r="J187" s="251">
        <f>ROUND(I187*H187,2)</f>
        <v>0</v>
      </c>
      <c r="K187" s="252"/>
      <c r="L187" s="253"/>
      <c r="M187" s="254" t="s">
        <v>1</v>
      </c>
      <c r="N187" s="255" t="s">
        <v>38</v>
      </c>
      <c r="O187" s="91"/>
      <c r="P187" s="229">
        <f>O187*H187</f>
        <v>0</v>
      </c>
      <c r="Q187" s="229">
        <v>0.001</v>
      </c>
      <c r="R187" s="229">
        <f>Q187*H187</f>
        <v>0.0070000000000000001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166</v>
      </c>
      <c r="AT187" s="231" t="s">
        <v>154</v>
      </c>
      <c r="AU187" s="231" t="s">
        <v>83</v>
      </c>
      <c r="AY187" s="17" t="s">
        <v>127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81</v>
      </c>
      <c r="BK187" s="232">
        <f>ROUND(I187*H187,2)</f>
        <v>0</v>
      </c>
      <c r="BL187" s="17" t="s">
        <v>148</v>
      </c>
      <c r="BM187" s="231" t="s">
        <v>911</v>
      </c>
    </row>
    <row r="188" s="13" customFormat="1">
      <c r="A188" s="13"/>
      <c r="B188" s="233"/>
      <c r="C188" s="234"/>
      <c r="D188" s="235" t="s">
        <v>136</v>
      </c>
      <c r="E188" s="236" t="s">
        <v>1</v>
      </c>
      <c r="F188" s="237" t="s">
        <v>162</v>
      </c>
      <c r="G188" s="234"/>
      <c r="H188" s="238">
        <v>7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136</v>
      </c>
      <c r="AU188" s="244" t="s">
        <v>83</v>
      </c>
      <c r="AV188" s="13" t="s">
        <v>83</v>
      </c>
      <c r="AW188" s="13" t="s">
        <v>30</v>
      </c>
      <c r="AX188" s="13" t="s">
        <v>81</v>
      </c>
      <c r="AY188" s="244" t="s">
        <v>127</v>
      </c>
    </row>
    <row r="189" s="2" customFormat="1" ht="24.15" customHeight="1">
      <c r="A189" s="38"/>
      <c r="B189" s="39"/>
      <c r="C189" s="245" t="s">
        <v>274</v>
      </c>
      <c r="D189" s="245" t="s">
        <v>154</v>
      </c>
      <c r="E189" s="246" t="s">
        <v>569</v>
      </c>
      <c r="F189" s="247" t="s">
        <v>570</v>
      </c>
      <c r="G189" s="248" t="s">
        <v>133</v>
      </c>
      <c r="H189" s="249">
        <v>2</v>
      </c>
      <c r="I189" s="250"/>
      <c r="J189" s="251">
        <f>ROUND(I189*H189,2)</f>
        <v>0</v>
      </c>
      <c r="K189" s="252"/>
      <c r="L189" s="253"/>
      <c r="M189" s="254" t="s">
        <v>1</v>
      </c>
      <c r="N189" s="255" t="s">
        <v>38</v>
      </c>
      <c r="O189" s="91"/>
      <c r="P189" s="229">
        <f>O189*H189</f>
        <v>0</v>
      </c>
      <c r="Q189" s="229">
        <v>0.001</v>
      </c>
      <c r="R189" s="229">
        <f>Q189*H189</f>
        <v>0.002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166</v>
      </c>
      <c r="AT189" s="231" t="s">
        <v>154</v>
      </c>
      <c r="AU189" s="231" t="s">
        <v>83</v>
      </c>
      <c r="AY189" s="17" t="s">
        <v>127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81</v>
      </c>
      <c r="BK189" s="232">
        <f>ROUND(I189*H189,2)</f>
        <v>0</v>
      </c>
      <c r="BL189" s="17" t="s">
        <v>148</v>
      </c>
      <c r="BM189" s="231" t="s">
        <v>912</v>
      </c>
    </row>
    <row r="190" s="13" customFormat="1">
      <c r="A190" s="13"/>
      <c r="B190" s="233"/>
      <c r="C190" s="234"/>
      <c r="D190" s="235" t="s">
        <v>136</v>
      </c>
      <c r="E190" s="236" t="s">
        <v>1</v>
      </c>
      <c r="F190" s="237" t="s">
        <v>83</v>
      </c>
      <c r="G190" s="234"/>
      <c r="H190" s="238">
        <v>2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136</v>
      </c>
      <c r="AU190" s="244" t="s">
        <v>83</v>
      </c>
      <c r="AV190" s="13" t="s">
        <v>83</v>
      </c>
      <c r="AW190" s="13" t="s">
        <v>30</v>
      </c>
      <c r="AX190" s="13" t="s">
        <v>81</v>
      </c>
      <c r="AY190" s="244" t="s">
        <v>127</v>
      </c>
    </row>
    <row r="191" s="2" customFormat="1" ht="24.15" customHeight="1">
      <c r="A191" s="38"/>
      <c r="B191" s="39"/>
      <c r="C191" s="245" t="s">
        <v>278</v>
      </c>
      <c r="D191" s="245" t="s">
        <v>154</v>
      </c>
      <c r="E191" s="246" t="s">
        <v>573</v>
      </c>
      <c r="F191" s="247" t="s">
        <v>574</v>
      </c>
      <c r="G191" s="248" t="s">
        <v>133</v>
      </c>
      <c r="H191" s="249">
        <v>4</v>
      </c>
      <c r="I191" s="250"/>
      <c r="J191" s="251">
        <f>ROUND(I191*H191,2)</f>
        <v>0</v>
      </c>
      <c r="K191" s="252"/>
      <c r="L191" s="253"/>
      <c r="M191" s="254" t="s">
        <v>1</v>
      </c>
      <c r="N191" s="255" t="s">
        <v>38</v>
      </c>
      <c r="O191" s="91"/>
      <c r="P191" s="229">
        <f>O191*H191</f>
        <v>0</v>
      </c>
      <c r="Q191" s="229">
        <v>0.001</v>
      </c>
      <c r="R191" s="229">
        <f>Q191*H191</f>
        <v>0.0040000000000000001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166</v>
      </c>
      <c r="AT191" s="231" t="s">
        <v>154</v>
      </c>
      <c r="AU191" s="231" t="s">
        <v>83</v>
      </c>
      <c r="AY191" s="17" t="s">
        <v>127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81</v>
      </c>
      <c r="BK191" s="232">
        <f>ROUND(I191*H191,2)</f>
        <v>0</v>
      </c>
      <c r="BL191" s="17" t="s">
        <v>148</v>
      </c>
      <c r="BM191" s="231" t="s">
        <v>913</v>
      </c>
    </row>
    <row r="192" s="13" customFormat="1">
      <c r="A192" s="13"/>
      <c r="B192" s="233"/>
      <c r="C192" s="234"/>
      <c r="D192" s="235" t="s">
        <v>136</v>
      </c>
      <c r="E192" s="236" t="s">
        <v>1</v>
      </c>
      <c r="F192" s="237" t="s">
        <v>148</v>
      </c>
      <c r="G192" s="234"/>
      <c r="H192" s="238">
        <v>4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136</v>
      </c>
      <c r="AU192" s="244" t="s">
        <v>83</v>
      </c>
      <c r="AV192" s="13" t="s">
        <v>83</v>
      </c>
      <c r="AW192" s="13" t="s">
        <v>30</v>
      </c>
      <c r="AX192" s="13" t="s">
        <v>81</v>
      </c>
      <c r="AY192" s="244" t="s">
        <v>127</v>
      </c>
    </row>
    <row r="193" s="2" customFormat="1" ht="16.5" customHeight="1">
      <c r="A193" s="38"/>
      <c r="B193" s="39"/>
      <c r="C193" s="219" t="s">
        <v>283</v>
      </c>
      <c r="D193" s="219" t="s">
        <v>130</v>
      </c>
      <c r="E193" s="220" t="s">
        <v>914</v>
      </c>
      <c r="F193" s="221" t="s">
        <v>915</v>
      </c>
      <c r="G193" s="222" t="s">
        <v>139</v>
      </c>
      <c r="H193" s="223">
        <v>38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38</v>
      </c>
      <c r="O193" s="91"/>
      <c r="P193" s="229">
        <f>O193*H193</f>
        <v>0</v>
      </c>
      <c r="Q193" s="229">
        <v>9.0000000000000006E-05</v>
      </c>
      <c r="R193" s="229">
        <f>Q193*H193</f>
        <v>0.0034200000000000003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134</v>
      </c>
      <c r="AT193" s="231" t="s">
        <v>130</v>
      </c>
      <c r="AU193" s="231" t="s">
        <v>83</v>
      </c>
      <c r="AY193" s="17" t="s">
        <v>127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81</v>
      </c>
      <c r="BK193" s="232">
        <f>ROUND(I193*H193,2)</f>
        <v>0</v>
      </c>
      <c r="BL193" s="17" t="s">
        <v>134</v>
      </c>
      <c r="BM193" s="231" t="s">
        <v>916</v>
      </c>
    </row>
    <row r="194" s="13" customFormat="1">
      <c r="A194" s="13"/>
      <c r="B194" s="233"/>
      <c r="C194" s="234"/>
      <c r="D194" s="235" t="s">
        <v>136</v>
      </c>
      <c r="E194" s="236" t="s">
        <v>1</v>
      </c>
      <c r="F194" s="237" t="s">
        <v>917</v>
      </c>
      <c r="G194" s="234"/>
      <c r="H194" s="238">
        <v>38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136</v>
      </c>
      <c r="AU194" s="244" t="s">
        <v>83</v>
      </c>
      <c r="AV194" s="13" t="s">
        <v>83</v>
      </c>
      <c r="AW194" s="13" t="s">
        <v>30</v>
      </c>
      <c r="AX194" s="13" t="s">
        <v>81</v>
      </c>
      <c r="AY194" s="244" t="s">
        <v>127</v>
      </c>
    </row>
    <row r="195" s="2" customFormat="1" ht="24.15" customHeight="1">
      <c r="A195" s="38"/>
      <c r="B195" s="39"/>
      <c r="C195" s="219" t="s">
        <v>288</v>
      </c>
      <c r="D195" s="219" t="s">
        <v>130</v>
      </c>
      <c r="E195" s="220" t="s">
        <v>918</v>
      </c>
      <c r="F195" s="221" t="s">
        <v>919</v>
      </c>
      <c r="G195" s="222" t="s">
        <v>145</v>
      </c>
      <c r="H195" s="223">
        <v>0.121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38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134</v>
      </c>
      <c r="AT195" s="231" t="s">
        <v>130</v>
      </c>
      <c r="AU195" s="231" t="s">
        <v>83</v>
      </c>
      <c r="AY195" s="17" t="s">
        <v>127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81</v>
      </c>
      <c r="BK195" s="232">
        <f>ROUND(I195*H195,2)</f>
        <v>0</v>
      </c>
      <c r="BL195" s="17" t="s">
        <v>134</v>
      </c>
      <c r="BM195" s="231" t="s">
        <v>920</v>
      </c>
    </row>
    <row r="196" s="12" customFormat="1" ht="25.92" customHeight="1">
      <c r="A196" s="12"/>
      <c r="B196" s="203"/>
      <c r="C196" s="204"/>
      <c r="D196" s="205" t="s">
        <v>72</v>
      </c>
      <c r="E196" s="206" t="s">
        <v>602</v>
      </c>
      <c r="F196" s="206" t="s">
        <v>603</v>
      </c>
      <c r="G196" s="204"/>
      <c r="H196" s="204"/>
      <c r="I196" s="207"/>
      <c r="J196" s="208">
        <f>BK196</f>
        <v>0</v>
      </c>
      <c r="K196" s="204"/>
      <c r="L196" s="209"/>
      <c r="M196" s="210"/>
      <c r="N196" s="211"/>
      <c r="O196" s="211"/>
      <c r="P196" s="212">
        <f>P197</f>
        <v>0</v>
      </c>
      <c r="Q196" s="211"/>
      <c r="R196" s="212">
        <f>R197</f>
        <v>0.074999999999999997</v>
      </c>
      <c r="S196" s="211"/>
      <c r="T196" s="213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153</v>
      </c>
      <c r="AT196" s="215" t="s">
        <v>72</v>
      </c>
      <c r="AU196" s="215" t="s">
        <v>73</v>
      </c>
      <c r="AY196" s="214" t="s">
        <v>127</v>
      </c>
      <c r="BK196" s="216">
        <f>BK197</f>
        <v>0</v>
      </c>
    </row>
    <row r="197" s="12" customFormat="1" ht="22.8" customHeight="1">
      <c r="A197" s="12"/>
      <c r="B197" s="203"/>
      <c r="C197" s="204"/>
      <c r="D197" s="205" t="s">
        <v>72</v>
      </c>
      <c r="E197" s="217" t="s">
        <v>604</v>
      </c>
      <c r="F197" s="217" t="s">
        <v>605</v>
      </c>
      <c r="G197" s="204"/>
      <c r="H197" s="204"/>
      <c r="I197" s="207"/>
      <c r="J197" s="218">
        <f>BK197</f>
        <v>0</v>
      </c>
      <c r="K197" s="204"/>
      <c r="L197" s="209"/>
      <c r="M197" s="210"/>
      <c r="N197" s="211"/>
      <c r="O197" s="211"/>
      <c r="P197" s="212">
        <f>SUM(P198:P207)</f>
        <v>0</v>
      </c>
      <c r="Q197" s="211"/>
      <c r="R197" s="212">
        <f>SUM(R198:R207)</f>
        <v>0.074999999999999997</v>
      </c>
      <c r="S197" s="211"/>
      <c r="T197" s="213">
        <f>SUM(T198:T207)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153</v>
      </c>
      <c r="AT197" s="215" t="s">
        <v>72</v>
      </c>
      <c r="AU197" s="215" t="s">
        <v>81</v>
      </c>
      <c r="AY197" s="214" t="s">
        <v>127</v>
      </c>
      <c r="BK197" s="216">
        <f>SUM(BK198:BK207)</f>
        <v>0</v>
      </c>
    </row>
    <row r="198" s="2" customFormat="1" ht="24.15" customHeight="1">
      <c r="A198" s="38"/>
      <c r="B198" s="39"/>
      <c r="C198" s="219" t="s">
        <v>293</v>
      </c>
      <c r="D198" s="219" t="s">
        <v>130</v>
      </c>
      <c r="E198" s="220" t="s">
        <v>612</v>
      </c>
      <c r="F198" s="221" t="s">
        <v>613</v>
      </c>
      <c r="G198" s="222" t="s">
        <v>151</v>
      </c>
      <c r="H198" s="223">
        <v>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38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609</v>
      </c>
      <c r="AT198" s="231" t="s">
        <v>130</v>
      </c>
      <c r="AU198" s="231" t="s">
        <v>83</v>
      </c>
      <c r="AY198" s="17" t="s">
        <v>127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81</v>
      </c>
      <c r="BK198" s="232">
        <f>ROUND(I198*H198,2)</f>
        <v>0</v>
      </c>
      <c r="BL198" s="17" t="s">
        <v>609</v>
      </c>
      <c r="BM198" s="231" t="s">
        <v>921</v>
      </c>
    </row>
    <row r="199" s="13" customFormat="1">
      <c r="A199" s="13"/>
      <c r="B199" s="233"/>
      <c r="C199" s="234"/>
      <c r="D199" s="235" t="s">
        <v>136</v>
      </c>
      <c r="E199" s="236" t="s">
        <v>1</v>
      </c>
      <c r="F199" s="237" t="s">
        <v>81</v>
      </c>
      <c r="G199" s="234"/>
      <c r="H199" s="238">
        <v>1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136</v>
      </c>
      <c r="AU199" s="244" t="s">
        <v>83</v>
      </c>
      <c r="AV199" s="13" t="s">
        <v>83</v>
      </c>
      <c r="AW199" s="13" t="s">
        <v>30</v>
      </c>
      <c r="AX199" s="13" t="s">
        <v>73</v>
      </c>
      <c r="AY199" s="244" t="s">
        <v>127</v>
      </c>
    </row>
    <row r="200" s="2" customFormat="1" ht="16.5" customHeight="1">
      <c r="A200" s="38"/>
      <c r="B200" s="39"/>
      <c r="C200" s="219" t="s">
        <v>298</v>
      </c>
      <c r="D200" s="219" t="s">
        <v>130</v>
      </c>
      <c r="E200" s="220" t="s">
        <v>616</v>
      </c>
      <c r="F200" s="221" t="s">
        <v>617</v>
      </c>
      <c r="G200" s="222" t="s">
        <v>151</v>
      </c>
      <c r="H200" s="223">
        <v>1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38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609</v>
      </c>
      <c r="AT200" s="231" t="s">
        <v>130</v>
      </c>
      <c r="AU200" s="231" t="s">
        <v>83</v>
      </c>
      <c r="AY200" s="17" t="s">
        <v>127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81</v>
      </c>
      <c r="BK200" s="232">
        <f>ROUND(I200*H200,2)</f>
        <v>0</v>
      </c>
      <c r="BL200" s="17" t="s">
        <v>609</v>
      </c>
      <c r="BM200" s="231" t="s">
        <v>922</v>
      </c>
    </row>
    <row r="201" s="13" customFormat="1">
      <c r="A201" s="13"/>
      <c r="B201" s="233"/>
      <c r="C201" s="234"/>
      <c r="D201" s="235" t="s">
        <v>136</v>
      </c>
      <c r="E201" s="236" t="s">
        <v>1</v>
      </c>
      <c r="F201" s="237" t="s">
        <v>81</v>
      </c>
      <c r="G201" s="234"/>
      <c r="H201" s="238">
        <v>1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136</v>
      </c>
      <c r="AU201" s="244" t="s">
        <v>83</v>
      </c>
      <c r="AV201" s="13" t="s">
        <v>83</v>
      </c>
      <c r="AW201" s="13" t="s">
        <v>30</v>
      </c>
      <c r="AX201" s="13" t="s">
        <v>73</v>
      </c>
      <c r="AY201" s="244" t="s">
        <v>127</v>
      </c>
    </row>
    <row r="202" s="2" customFormat="1" ht="16.5" customHeight="1">
      <c r="A202" s="38"/>
      <c r="B202" s="39"/>
      <c r="C202" s="219" t="s">
        <v>302</v>
      </c>
      <c r="D202" s="219" t="s">
        <v>130</v>
      </c>
      <c r="E202" s="220" t="s">
        <v>620</v>
      </c>
      <c r="F202" s="221" t="s">
        <v>621</v>
      </c>
      <c r="G202" s="222" t="s">
        <v>145</v>
      </c>
      <c r="H202" s="223">
        <v>0.25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38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134</v>
      </c>
      <c r="AT202" s="231" t="s">
        <v>130</v>
      </c>
      <c r="AU202" s="231" t="s">
        <v>83</v>
      </c>
      <c r="AY202" s="17" t="s">
        <v>127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81</v>
      </c>
      <c r="BK202" s="232">
        <f>ROUND(I202*H202,2)</f>
        <v>0</v>
      </c>
      <c r="BL202" s="17" t="s">
        <v>134</v>
      </c>
      <c r="BM202" s="231" t="s">
        <v>923</v>
      </c>
    </row>
    <row r="203" s="13" customFormat="1">
      <c r="A203" s="13"/>
      <c r="B203" s="233"/>
      <c r="C203" s="234"/>
      <c r="D203" s="235" t="s">
        <v>136</v>
      </c>
      <c r="E203" s="236" t="s">
        <v>1</v>
      </c>
      <c r="F203" s="237" t="s">
        <v>924</v>
      </c>
      <c r="G203" s="234"/>
      <c r="H203" s="238">
        <v>0.25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136</v>
      </c>
      <c r="AU203" s="244" t="s">
        <v>83</v>
      </c>
      <c r="AV203" s="13" t="s">
        <v>83</v>
      </c>
      <c r="AW203" s="13" t="s">
        <v>30</v>
      </c>
      <c r="AX203" s="13" t="s">
        <v>81</v>
      </c>
      <c r="AY203" s="244" t="s">
        <v>127</v>
      </c>
    </row>
    <row r="204" s="2" customFormat="1" ht="16.5" customHeight="1">
      <c r="A204" s="38"/>
      <c r="B204" s="39"/>
      <c r="C204" s="219" t="s">
        <v>306</v>
      </c>
      <c r="D204" s="219" t="s">
        <v>130</v>
      </c>
      <c r="E204" s="220" t="s">
        <v>624</v>
      </c>
      <c r="F204" s="221" t="s">
        <v>625</v>
      </c>
      <c r="G204" s="222" t="s">
        <v>145</v>
      </c>
      <c r="H204" s="223">
        <v>0.25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38</v>
      </c>
      <c r="O204" s="91"/>
      <c r="P204" s="229">
        <f>O204*H204</f>
        <v>0</v>
      </c>
      <c r="Q204" s="229">
        <v>0.29999999999999999</v>
      </c>
      <c r="R204" s="229">
        <f>Q204*H204</f>
        <v>0.074999999999999997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134</v>
      </c>
      <c r="AT204" s="231" t="s">
        <v>130</v>
      </c>
      <c r="AU204" s="231" t="s">
        <v>83</v>
      </c>
      <c r="AY204" s="17" t="s">
        <v>127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81</v>
      </c>
      <c r="BK204" s="232">
        <f>ROUND(I204*H204,2)</f>
        <v>0</v>
      </c>
      <c r="BL204" s="17" t="s">
        <v>134</v>
      </c>
      <c r="BM204" s="231" t="s">
        <v>925</v>
      </c>
    </row>
    <row r="205" s="13" customFormat="1">
      <c r="A205" s="13"/>
      <c r="B205" s="233"/>
      <c r="C205" s="234"/>
      <c r="D205" s="235" t="s">
        <v>136</v>
      </c>
      <c r="E205" s="236" t="s">
        <v>1</v>
      </c>
      <c r="F205" s="237" t="s">
        <v>924</v>
      </c>
      <c r="G205" s="234"/>
      <c r="H205" s="238">
        <v>0.25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136</v>
      </c>
      <c r="AU205" s="244" t="s">
        <v>83</v>
      </c>
      <c r="AV205" s="13" t="s">
        <v>83</v>
      </c>
      <c r="AW205" s="13" t="s">
        <v>30</v>
      </c>
      <c r="AX205" s="13" t="s">
        <v>81</v>
      </c>
      <c r="AY205" s="244" t="s">
        <v>127</v>
      </c>
    </row>
    <row r="206" s="2" customFormat="1" ht="16.5" customHeight="1">
      <c r="A206" s="38"/>
      <c r="B206" s="39"/>
      <c r="C206" s="219" t="s">
        <v>311</v>
      </c>
      <c r="D206" s="219" t="s">
        <v>130</v>
      </c>
      <c r="E206" s="220" t="s">
        <v>628</v>
      </c>
      <c r="F206" s="221" t="s">
        <v>629</v>
      </c>
      <c r="G206" s="222" t="s">
        <v>151</v>
      </c>
      <c r="H206" s="223">
        <v>1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38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609</v>
      </c>
      <c r="AT206" s="231" t="s">
        <v>130</v>
      </c>
      <c r="AU206" s="231" t="s">
        <v>83</v>
      </c>
      <c r="AY206" s="17" t="s">
        <v>127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81</v>
      </c>
      <c r="BK206" s="232">
        <f>ROUND(I206*H206,2)</f>
        <v>0</v>
      </c>
      <c r="BL206" s="17" t="s">
        <v>609</v>
      </c>
      <c r="BM206" s="231" t="s">
        <v>926</v>
      </c>
    </row>
    <row r="207" s="13" customFormat="1">
      <c r="A207" s="13"/>
      <c r="B207" s="233"/>
      <c r="C207" s="234"/>
      <c r="D207" s="235" t="s">
        <v>136</v>
      </c>
      <c r="E207" s="236" t="s">
        <v>1</v>
      </c>
      <c r="F207" s="237" t="s">
        <v>81</v>
      </c>
      <c r="G207" s="234"/>
      <c r="H207" s="238">
        <v>1</v>
      </c>
      <c r="I207" s="239"/>
      <c r="J207" s="234"/>
      <c r="K207" s="234"/>
      <c r="L207" s="240"/>
      <c r="M207" s="256"/>
      <c r="N207" s="257"/>
      <c r="O207" s="257"/>
      <c r="P207" s="257"/>
      <c r="Q207" s="257"/>
      <c r="R207" s="257"/>
      <c r="S207" s="257"/>
      <c r="T207" s="25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136</v>
      </c>
      <c r="AU207" s="244" t="s">
        <v>83</v>
      </c>
      <c r="AV207" s="13" t="s">
        <v>83</v>
      </c>
      <c r="AW207" s="13" t="s">
        <v>30</v>
      </c>
      <c r="AX207" s="13" t="s">
        <v>73</v>
      </c>
      <c r="AY207" s="244" t="s">
        <v>127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ohkSixIjgMk+3c6nK/5EWhIqKp1PM9qvnAMlOmszuzU09ED0qIOgMZTN3prW8PYdXTRVhBUvFNDnA8vMOoWnCQ==" hashValue="TFZiwUinZjxSwusGdYXaNgSevJfJN8dBJz3w23LACcj6zG2Qs/bn19K5Ob01CgqLM0mz+zgX5LHYmQjF01Jl4Q==" algorithmName="SHA-512" password="CC35"/>
  <autoFilter ref="C119:K20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plynové kotelny - Masarykovo náměstí 34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928</v>
      </c>
      <c r="G12" s="38"/>
      <c r="H12" s="38"/>
      <c r="I12" s="140" t="s">
        <v>22</v>
      </c>
      <c r="J12" s="144" t="str">
        <f>'Rekapitulace stavby'!AN8</f>
        <v>22. 4. 2024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929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930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931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ROUND(J137,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ROUND((SUM(BE137:BE355)),  2)</f>
        <v>0</v>
      </c>
      <c r="G33" s="38"/>
      <c r="H33" s="38"/>
      <c r="I33" s="155">
        <v>0.20999999999999999</v>
      </c>
      <c r="J33" s="154">
        <f>ROUND(((SUM(BE137:BE355))*I33),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ROUND((SUM(BF137:BF355)),  2)</f>
        <v>0</v>
      </c>
      <c r="G34" s="38"/>
      <c r="H34" s="38"/>
      <c r="I34" s="155">
        <v>0.14999999999999999</v>
      </c>
      <c r="J34" s="154">
        <f>ROUND(((SUM(BF137:BF355))*I34),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ROUND((SUM(BG137:BG355)),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ROUND((SUM(BH137:BH355)),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ROUND((SUM(BI137:BI355)),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plynové kotelny - Masarykovo náměstí 34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D1_01_4e - Stavební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Jihlava</v>
      </c>
      <c r="G89" s="40"/>
      <c r="H89" s="40"/>
      <c r="I89" s="32" t="s">
        <v>22</v>
      </c>
      <c r="J89" s="79" t="str">
        <f>IF(J12="","",J12)</f>
        <v>22. 4. 2024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Jihlava</v>
      </c>
      <c r="G91" s="40"/>
      <c r="H91" s="40"/>
      <c r="I91" s="32" t="s">
        <v>29</v>
      </c>
      <c r="J91" s="36" t="str">
        <f>E21</f>
        <v>DP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>Ing. Avuk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J137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932</v>
      </c>
      <c r="E97" s="182"/>
      <c r="F97" s="182"/>
      <c r="G97" s="182"/>
      <c r="H97" s="182"/>
      <c r="I97" s="182"/>
      <c r="J97" s="183">
        <f>J138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933</v>
      </c>
      <c r="E98" s="188"/>
      <c r="F98" s="188"/>
      <c r="G98" s="188"/>
      <c r="H98" s="188"/>
      <c r="I98" s="188"/>
      <c r="J98" s="189">
        <f>J139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934</v>
      </c>
      <c r="E99" s="188"/>
      <c r="F99" s="188"/>
      <c r="G99" s="188"/>
      <c r="H99" s="188"/>
      <c r="I99" s="188"/>
      <c r="J99" s="189">
        <f>J176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935</v>
      </c>
      <c r="E100" s="188"/>
      <c r="F100" s="188"/>
      <c r="G100" s="188"/>
      <c r="H100" s="188"/>
      <c r="I100" s="188"/>
      <c r="J100" s="189">
        <f>J179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5"/>
      <c r="C101" s="186"/>
      <c r="D101" s="187" t="s">
        <v>936</v>
      </c>
      <c r="E101" s="188"/>
      <c r="F101" s="188"/>
      <c r="G101" s="188"/>
      <c r="H101" s="188"/>
      <c r="I101" s="188"/>
      <c r="J101" s="189">
        <f>J180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5"/>
      <c r="C102" s="186"/>
      <c r="D102" s="187" t="s">
        <v>937</v>
      </c>
      <c r="E102" s="188"/>
      <c r="F102" s="188"/>
      <c r="G102" s="188"/>
      <c r="H102" s="188"/>
      <c r="I102" s="188"/>
      <c r="J102" s="189">
        <f>J209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5"/>
      <c r="C103" s="186"/>
      <c r="D103" s="187" t="s">
        <v>938</v>
      </c>
      <c r="E103" s="188"/>
      <c r="F103" s="188"/>
      <c r="G103" s="188"/>
      <c r="H103" s="188"/>
      <c r="I103" s="188"/>
      <c r="J103" s="189">
        <f>J231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939</v>
      </c>
      <c r="E104" s="188"/>
      <c r="F104" s="188"/>
      <c r="G104" s="188"/>
      <c r="H104" s="188"/>
      <c r="I104" s="188"/>
      <c r="J104" s="189">
        <f>J235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5"/>
      <c r="C105" s="186"/>
      <c r="D105" s="187" t="s">
        <v>940</v>
      </c>
      <c r="E105" s="188"/>
      <c r="F105" s="188"/>
      <c r="G105" s="188"/>
      <c r="H105" s="188"/>
      <c r="I105" s="188"/>
      <c r="J105" s="189">
        <f>J236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5"/>
      <c r="C106" s="186"/>
      <c r="D106" s="187" t="s">
        <v>941</v>
      </c>
      <c r="E106" s="188"/>
      <c r="F106" s="188"/>
      <c r="G106" s="188"/>
      <c r="H106" s="188"/>
      <c r="I106" s="188"/>
      <c r="J106" s="189">
        <f>J240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5"/>
      <c r="C107" s="186"/>
      <c r="D107" s="187" t="s">
        <v>942</v>
      </c>
      <c r="E107" s="188"/>
      <c r="F107" s="188"/>
      <c r="G107" s="188"/>
      <c r="H107" s="188"/>
      <c r="I107" s="188"/>
      <c r="J107" s="189">
        <f>J254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5"/>
      <c r="C108" s="186"/>
      <c r="D108" s="187" t="s">
        <v>943</v>
      </c>
      <c r="E108" s="188"/>
      <c r="F108" s="188"/>
      <c r="G108" s="188"/>
      <c r="H108" s="188"/>
      <c r="I108" s="188"/>
      <c r="J108" s="189">
        <f>J287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9"/>
      <c r="C109" s="180"/>
      <c r="D109" s="181" t="s">
        <v>101</v>
      </c>
      <c r="E109" s="182"/>
      <c r="F109" s="182"/>
      <c r="G109" s="182"/>
      <c r="H109" s="182"/>
      <c r="I109" s="182"/>
      <c r="J109" s="183">
        <f>J294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5"/>
      <c r="C110" s="186"/>
      <c r="D110" s="187" t="s">
        <v>944</v>
      </c>
      <c r="E110" s="188"/>
      <c r="F110" s="188"/>
      <c r="G110" s="188"/>
      <c r="H110" s="188"/>
      <c r="I110" s="188"/>
      <c r="J110" s="189">
        <f>J295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945</v>
      </c>
      <c r="E111" s="188"/>
      <c r="F111" s="188"/>
      <c r="G111" s="188"/>
      <c r="H111" s="188"/>
      <c r="I111" s="188"/>
      <c r="J111" s="189">
        <f>J307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946</v>
      </c>
      <c r="E112" s="188"/>
      <c r="F112" s="188"/>
      <c r="G112" s="188"/>
      <c r="H112" s="188"/>
      <c r="I112" s="188"/>
      <c r="J112" s="189">
        <f>J317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947</v>
      </c>
      <c r="E113" s="188"/>
      <c r="F113" s="188"/>
      <c r="G113" s="188"/>
      <c r="H113" s="188"/>
      <c r="I113" s="188"/>
      <c r="J113" s="189">
        <f>J326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106</v>
      </c>
      <c r="E114" s="188"/>
      <c r="F114" s="188"/>
      <c r="G114" s="188"/>
      <c r="H114" s="188"/>
      <c r="I114" s="188"/>
      <c r="J114" s="189">
        <f>J334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948</v>
      </c>
      <c r="E115" s="188"/>
      <c r="F115" s="188"/>
      <c r="G115" s="188"/>
      <c r="H115" s="188"/>
      <c r="I115" s="188"/>
      <c r="J115" s="189">
        <f>J340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9"/>
      <c r="C116" s="180"/>
      <c r="D116" s="181" t="s">
        <v>110</v>
      </c>
      <c r="E116" s="182"/>
      <c r="F116" s="182"/>
      <c r="G116" s="182"/>
      <c r="H116" s="182"/>
      <c r="I116" s="182"/>
      <c r="J116" s="183">
        <f>J347</f>
        <v>0</v>
      </c>
      <c r="K116" s="180"/>
      <c r="L116" s="184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85"/>
      <c r="C117" s="186"/>
      <c r="D117" s="187" t="s">
        <v>111</v>
      </c>
      <c r="E117" s="188"/>
      <c r="F117" s="188"/>
      <c r="G117" s="188"/>
      <c r="H117" s="188"/>
      <c r="I117" s="188"/>
      <c r="J117" s="189">
        <f>J348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3" s="2" customFormat="1" ht="6.96" customHeight="1">
      <c r="A123" s="38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112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174" t="str">
        <f>E7</f>
        <v>Oprava plynové kotelny - Masarykovo náměstí 34</v>
      </c>
      <c r="F127" s="32"/>
      <c r="G127" s="32"/>
      <c r="H127" s="32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94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E9</f>
        <v>D1_01_4e - Stavební práce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F12</f>
        <v>Jihlava</v>
      </c>
      <c r="G131" s="40"/>
      <c r="H131" s="40"/>
      <c r="I131" s="32" t="s">
        <v>22</v>
      </c>
      <c r="J131" s="79" t="str">
        <f>IF(J12="","",J12)</f>
        <v>22. 4. 2024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E15</f>
        <v>Statutární město Jihlava</v>
      </c>
      <c r="G133" s="40"/>
      <c r="H133" s="40"/>
      <c r="I133" s="32" t="s">
        <v>29</v>
      </c>
      <c r="J133" s="36" t="str">
        <f>E21</f>
        <v>DP projekt s.r.o.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27</v>
      </c>
      <c r="D134" s="40"/>
      <c r="E134" s="40"/>
      <c r="F134" s="27" t="str">
        <f>IF(E18="","",E18)</f>
        <v>Vyplň údaj</v>
      </c>
      <c r="G134" s="40"/>
      <c r="H134" s="40"/>
      <c r="I134" s="32" t="s">
        <v>31</v>
      </c>
      <c r="J134" s="36" t="str">
        <f>E24</f>
        <v>Ing. Avuk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91"/>
      <c r="B136" s="192"/>
      <c r="C136" s="193" t="s">
        <v>113</v>
      </c>
      <c r="D136" s="194" t="s">
        <v>58</v>
      </c>
      <c r="E136" s="194" t="s">
        <v>54</v>
      </c>
      <c r="F136" s="194" t="s">
        <v>55</v>
      </c>
      <c r="G136" s="194" t="s">
        <v>114</v>
      </c>
      <c r="H136" s="194" t="s">
        <v>115</v>
      </c>
      <c r="I136" s="194" t="s">
        <v>116</v>
      </c>
      <c r="J136" s="195" t="s">
        <v>98</v>
      </c>
      <c r="K136" s="196" t="s">
        <v>117</v>
      </c>
      <c r="L136" s="197"/>
      <c r="M136" s="100" t="s">
        <v>1</v>
      </c>
      <c r="N136" s="101" t="s">
        <v>37</v>
      </c>
      <c r="O136" s="101" t="s">
        <v>118</v>
      </c>
      <c r="P136" s="101" t="s">
        <v>119</v>
      </c>
      <c r="Q136" s="101" t="s">
        <v>120</v>
      </c>
      <c r="R136" s="101" t="s">
        <v>121</v>
      </c>
      <c r="S136" s="101" t="s">
        <v>122</v>
      </c>
      <c r="T136" s="102" t="s">
        <v>123</v>
      </c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</row>
    <row r="137" s="2" customFormat="1" ht="22.8" customHeight="1">
      <c r="A137" s="38"/>
      <c r="B137" s="39"/>
      <c r="C137" s="107" t="s">
        <v>124</v>
      </c>
      <c r="D137" s="40"/>
      <c r="E137" s="40"/>
      <c r="F137" s="40"/>
      <c r="G137" s="40"/>
      <c r="H137" s="40"/>
      <c r="I137" s="40"/>
      <c r="J137" s="198">
        <f>BK137</f>
        <v>0</v>
      </c>
      <c r="K137" s="40"/>
      <c r="L137" s="44"/>
      <c r="M137" s="103"/>
      <c r="N137" s="199"/>
      <c r="O137" s="104"/>
      <c r="P137" s="200">
        <f>P138+P294+P347</f>
        <v>0</v>
      </c>
      <c r="Q137" s="104"/>
      <c r="R137" s="200">
        <f>R138+R294+R347</f>
        <v>11.840492869999999</v>
      </c>
      <c r="S137" s="104"/>
      <c r="T137" s="201">
        <f>T138+T294+T347</f>
        <v>2.861218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72</v>
      </c>
      <c r="AU137" s="17" t="s">
        <v>100</v>
      </c>
      <c r="BK137" s="202">
        <f>BK138+BK294+BK347</f>
        <v>0</v>
      </c>
    </row>
    <row r="138" s="12" customFormat="1" ht="25.92" customHeight="1">
      <c r="A138" s="12"/>
      <c r="B138" s="203"/>
      <c r="C138" s="204"/>
      <c r="D138" s="205" t="s">
        <v>72</v>
      </c>
      <c r="E138" s="206" t="s">
        <v>949</v>
      </c>
      <c r="F138" s="206" t="s">
        <v>950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P139+P176+P179+P235</f>
        <v>0</v>
      </c>
      <c r="Q138" s="211"/>
      <c r="R138" s="212">
        <f>R139+R176+R179+R235</f>
        <v>11.580622829999999</v>
      </c>
      <c r="S138" s="211"/>
      <c r="T138" s="213">
        <f>T139+T176+T179+T235</f>
        <v>2.794778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81</v>
      </c>
      <c r="AT138" s="215" t="s">
        <v>72</v>
      </c>
      <c r="AU138" s="215" t="s">
        <v>73</v>
      </c>
      <c r="AY138" s="214" t="s">
        <v>127</v>
      </c>
      <c r="BK138" s="216">
        <f>BK139+BK176+BK179+BK235</f>
        <v>0</v>
      </c>
    </row>
    <row r="139" s="12" customFormat="1" ht="22.8" customHeight="1">
      <c r="A139" s="12"/>
      <c r="B139" s="203"/>
      <c r="C139" s="204"/>
      <c r="D139" s="205" t="s">
        <v>72</v>
      </c>
      <c r="E139" s="217" t="s">
        <v>81</v>
      </c>
      <c r="F139" s="217" t="s">
        <v>951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SUM(P140:P175)</f>
        <v>0</v>
      </c>
      <c r="Q139" s="211"/>
      <c r="R139" s="212">
        <f>SUM(R140:R175)</f>
        <v>1.50337246</v>
      </c>
      <c r="S139" s="211"/>
      <c r="T139" s="213">
        <f>SUM(T140:T175)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81</v>
      </c>
      <c r="AT139" s="215" t="s">
        <v>72</v>
      </c>
      <c r="AU139" s="215" t="s">
        <v>81</v>
      </c>
      <c r="AY139" s="214" t="s">
        <v>127</v>
      </c>
      <c r="BK139" s="216">
        <f>SUM(BK140:BK175)</f>
        <v>0</v>
      </c>
    </row>
    <row r="140" s="2" customFormat="1" ht="33" customHeight="1">
      <c r="A140" s="38"/>
      <c r="B140" s="39"/>
      <c r="C140" s="219" t="s">
        <v>81</v>
      </c>
      <c r="D140" s="219" t="s">
        <v>130</v>
      </c>
      <c r="E140" s="220" t="s">
        <v>952</v>
      </c>
      <c r="F140" s="221" t="s">
        <v>953</v>
      </c>
      <c r="G140" s="222" t="s">
        <v>954</v>
      </c>
      <c r="H140" s="223">
        <v>1.98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148</v>
      </c>
      <c r="AT140" s="231" t="s">
        <v>130</v>
      </c>
      <c r="AU140" s="231" t="s">
        <v>83</v>
      </c>
      <c r="AY140" s="17" t="s">
        <v>127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148</v>
      </c>
      <c r="BM140" s="231" t="s">
        <v>955</v>
      </c>
    </row>
    <row r="141" s="14" customFormat="1">
      <c r="A141" s="14"/>
      <c r="B141" s="259"/>
      <c r="C141" s="260"/>
      <c r="D141" s="235" t="s">
        <v>136</v>
      </c>
      <c r="E141" s="261" t="s">
        <v>1</v>
      </c>
      <c r="F141" s="262" t="s">
        <v>956</v>
      </c>
      <c r="G141" s="260"/>
      <c r="H141" s="261" t="s">
        <v>1</v>
      </c>
      <c r="I141" s="263"/>
      <c r="J141" s="260"/>
      <c r="K141" s="260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136</v>
      </c>
      <c r="AU141" s="268" t="s">
        <v>83</v>
      </c>
      <c r="AV141" s="14" t="s">
        <v>81</v>
      </c>
      <c r="AW141" s="14" t="s">
        <v>30</v>
      </c>
      <c r="AX141" s="14" t="s">
        <v>73</v>
      </c>
      <c r="AY141" s="268" t="s">
        <v>127</v>
      </c>
    </row>
    <row r="142" s="13" customFormat="1">
      <c r="A142" s="13"/>
      <c r="B142" s="233"/>
      <c r="C142" s="234"/>
      <c r="D142" s="235" t="s">
        <v>136</v>
      </c>
      <c r="E142" s="236" t="s">
        <v>1</v>
      </c>
      <c r="F142" s="237" t="s">
        <v>957</v>
      </c>
      <c r="G142" s="234"/>
      <c r="H142" s="238">
        <v>1.98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136</v>
      </c>
      <c r="AU142" s="244" t="s">
        <v>83</v>
      </c>
      <c r="AV142" s="13" t="s">
        <v>83</v>
      </c>
      <c r="AW142" s="13" t="s">
        <v>30</v>
      </c>
      <c r="AX142" s="13" t="s">
        <v>73</v>
      </c>
      <c r="AY142" s="244" t="s">
        <v>127</v>
      </c>
    </row>
    <row r="143" s="15" customFormat="1">
      <c r="A143" s="15"/>
      <c r="B143" s="269"/>
      <c r="C143" s="270"/>
      <c r="D143" s="235" t="s">
        <v>136</v>
      </c>
      <c r="E143" s="271" t="s">
        <v>1</v>
      </c>
      <c r="F143" s="272" t="s">
        <v>958</v>
      </c>
      <c r="G143" s="270"/>
      <c r="H143" s="273">
        <v>1.98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9" t="s">
        <v>136</v>
      </c>
      <c r="AU143" s="279" t="s">
        <v>83</v>
      </c>
      <c r="AV143" s="15" t="s">
        <v>148</v>
      </c>
      <c r="AW143" s="15" t="s">
        <v>4</v>
      </c>
      <c r="AX143" s="15" t="s">
        <v>81</v>
      </c>
      <c r="AY143" s="279" t="s">
        <v>127</v>
      </c>
    </row>
    <row r="144" s="2" customFormat="1" ht="37.8" customHeight="1">
      <c r="A144" s="38"/>
      <c r="B144" s="39"/>
      <c r="C144" s="219" t="s">
        <v>83</v>
      </c>
      <c r="D144" s="219" t="s">
        <v>130</v>
      </c>
      <c r="E144" s="220" t="s">
        <v>959</v>
      </c>
      <c r="F144" s="221" t="s">
        <v>960</v>
      </c>
      <c r="G144" s="222" t="s">
        <v>954</v>
      </c>
      <c r="H144" s="223">
        <v>0.79200000000000004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38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148</v>
      </c>
      <c r="AT144" s="231" t="s">
        <v>130</v>
      </c>
      <c r="AU144" s="231" t="s">
        <v>83</v>
      </c>
      <c r="AY144" s="17" t="s">
        <v>127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148</v>
      </c>
      <c r="BM144" s="231" t="s">
        <v>961</v>
      </c>
    </row>
    <row r="145" s="14" customFormat="1">
      <c r="A145" s="14"/>
      <c r="B145" s="259"/>
      <c r="C145" s="260"/>
      <c r="D145" s="235" t="s">
        <v>136</v>
      </c>
      <c r="E145" s="261" t="s">
        <v>1</v>
      </c>
      <c r="F145" s="262" t="s">
        <v>956</v>
      </c>
      <c r="G145" s="260"/>
      <c r="H145" s="261" t="s">
        <v>1</v>
      </c>
      <c r="I145" s="263"/>
      <c r="J145" s="260"/>
      <c r="K145" s="260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136</v>
      </c>
      <c r="AU145" s="268" t="s">
        <v>83</v>
      </c>
      <c r="AV145" s="14" t="s">
        <v>81</v>
      </c>
      <c r="AW145" s="14" t="s">
        <v>30</v>
      </c>
      <c r="AX145" s="14" t="s">
        <v>73</v>
      </c>
      <c r="AY145" s="268" t="s">
        <v>127</v>
      </c>
    </row>
    <row r="146" s="13" customFormat="1">
      <c r="A146" s="13"/>
      <c r="B146" s="233"/>
      <c r="C146" s="234"/>
      <c r="D146" s="235" t="s">
        <v>136</v>
      </c>
      <c r="E146" s="236" t="s">
        <v>1</v>
      </c>
      <c r="F146" s="237" t="s">
        <v>962</v>
      </c>
      <c r="G146" s="234"/>
      <c r="H146" s="238">
        <v>0.79200000000000004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136</v>
      </c>
      <c r="AU146" s="244" t="s">
        <v>83</v>
      </c>
      <c r="AV146" s="13" t="s">
        <v>83</v>
      </c>
      <c r="AW146" s="13" t="s">
        <v>30</v>
      </c>
      <c r="AX146" s="13" t="s">
        <v>81</v>
      </c>
      <c r="AY146" s="244" t="s">
        <v>127</v>
      </c>
    </row>
    <row r="147" s="2" customFormat="1" ht="37.8" customHeight="1">
      <c r="A147" s="38"/>
      <c r="B147" s="39"/>
      <c r="C147" s="219" t="s">
        <v>142</v>
      </c>
      <c r="D147" s="219" t="s">
        <v>130</v>
      </c>
      <c r="E147" s="220" t="s">
        <v>963</v>
      </c>
      <c r="F147" s="221" t="s">
        <v>964</v>
      </c>
      <c r="G147" s="222" t="s">
        <v>954</v>
      </c>
      <c r="H147" s="223">
        <v>0.79200000000000004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38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148</v>
      </c>
      <c r="AT147" s="231" t="s">
        <v>130</v>
      </c>
      <c r="AU147" s="231" t="s">
        <v>83</v>
      </c>
      <c r="AY147" s="17" t="s">
        <v>127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148</v>
      </c>
      <c r="BM147" s="231" t="s">
        <v>965</v>
      </c>
    </row>
    <row r="148" s="13" customFormat="1">
      <c r="A148" s="13"/>
      <c r="B148" s="233"/>
      <c r="C148" s="234"/>
      <c r="D148" s="235" t="s">
        <v>136</v>
      </c>
      <c r="E148" s="236" t="s">
        <v>1</v>
      </c>
      <c r="F148" s="237" t="s">
        <v>966</v>
      </c>
      <c r="G148" s="234"/>
      <c r="H148" s="238">
        <v>0.79200000000000004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136</v>
      </c>
      <c r="AU148" s="244" t="s">
        <v>83</v>
      </c>
      <c r="AV148" s="13" t="s">
        <v>83</v>
      </c>
      <c r="AW148" s="13" t="s">
        <v>30</v>
      </c>
      <c r="AX148" s="13" t="s">
        <v>73</v>
      </c>
      <c r="AY148" s="244" t="s">
        <v>127</v>
      </c>
    </row>
    <row r="149" s="15" customFormat="1">
      <c r="A149" s="15"/>
      <c r="B149" s="269"/>
      <c r="C149" s="270"/>
      <c r="D149" s="235" t="s">
        <v>136</v>
      </c>
      <c r="E149" s="271" t="s">
        <v>1</v>
      </c>
      <c r="F149" s="272" t="s">
        <v>958</v>
      </c>
      <c r="G149" s="270"/>
      <c r="H149" s="273">
        <v>0.79200000000000004</v>
      </c>
      <c r="I149" s="274"/>
      <c r="J149" s="270"/>
      <c r="K149" s="270"/>
      <c r="L149" s="275"/>
      <c r="M149" s="276"/>
      <c r="N149" s="277"/>
      <c r="O149" s="277"/>
      <c r="P149" s="277"/>
      <c r="Q149" s="277"/>
      <c r="R149" s="277"/>
      <c r="S149" s="277"/>
      <c r="T149" s="27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9" t="s">
        <v>136</v>
      </c>
      <c r="AU149" s="279" t="s">
        <v>83</v>
      </c>
      <c r="AV149" s="15" t="s">
        <v>148</v>
      </c>
      <c r="AW149" s="15" t="s">
        <v>4</v>
      </c>
      <c r="AX149" s="15" t="s">
        <v>81</v>
      </c>
      <c r="AY149" s="279" t="s">
        <v>127</v>
      </c>
    </row>
    <row r="150" s="2" customFormat="1" ht="24.15" customHeight="1">
      <c r="A150" s="38"/>
      <c r="B150" s="39"/>
      <c r="C150" s="219" t="s">
        <v>148</v>
      </c>
      <c r="D150" s="219" t="s">
        <v>130</v>
      </c>
      <c r="E150" s="220" t="s">
        <v>967</v>
      </c>
      <c r="F150" s="221" t="s">
        <v>968</v>
      </c>
      <c r="G150" s="222" t="s">
        <v>954</v>
      </c>
      <c r="H150" s="223">
        <v>1.5840000000000001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38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148</v>
      </c>
      <c r="AT150" s="231" t="s">
        <v>130</v>
      </c>
      <c r="AU150" s="231" t="s">
        <v>83</v>
      </c>
      <c r="AY150" s="17" t="s">
        <v>127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81</v>
      </c>
      <c r="BK150" s="232">
        <f>ROUND(I150*H150,2)</f>
        <v>0</v>
      </c>
      <c r="BL150" s="17" t="s">
        <v>148</v>
      </c>
      <c r="BM150" s="231" t="s">
        <v>969</v>
      </c>
    </row>
    <row r="151" s="14" customFormat="1">
      <c r="A151" s="14"/>
      <c r="B151" s="259"/>
      <c r="C151" s="260"/>
      <c r="D151" s="235" t="s">
        <v>136</v>
      </c>
      <c r="E151" s="261" t="s">
        <v>1</v>
      </c>
      <c r="F151" s="262" t="s">
        <v>956</v>
      </c>
      <c r="G151" s="260"/>
      <c r="H151" s="261" t="s">
        <v>1</v>
      </c>
      <c r="I151" s="263"/>
      <c r="J151" s="260"/>
      <c r="K151" s="260"/>
      <c r="L151" s="264"/>
      <c r="M151" s="265"/>
      <c r="N151" s="266"/>
      <c r="O151" s="266"/>
      <c r="P151" s="266"/>
      <c r="Q151" s="266"/>
      <c r="R151" s="266"/>
      <c r="S151" s="266"/>
      <c r="T151" s="26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136</v>
      </c>
      <c r="AU151" s="268" t="s">
        <v>83</v>
      </c>
      <c r="AV151" s="14" t="s">
        <v>81</v>
      </c>
      <c r="AW151" s="14" t="s">
        <v>30</v>
      </c>
      <c r="AX151" s="14" t="s">
        <v>73</v>
      </c>
      <c r="AY151" s="268" t="s">
        <v>127</v>
      </c>
    </row>
    <row r="152" s="13" customFormat="1">
      <c r="A152" s="13"/>
      <c r="B152" s="233"/>
      <c r="C152" s="234"/>
      <c r="D152" s="235" t="s">
        <v>136</v>
      </c>
      <c r="E152" s="236" t="s">
        <v>1</v>
      </c>
      <c r="F152" s="237" t="s">
        <v>970</v>
      </c>
      <c r="G152" s="234"/>
      <c r="H152" s="238">
        <v>1.5840000000000001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136</v>
      </c>
      <c r="AU152" s="244" t="s">
        <v>83</v>
      </c>
      <c r="AV152" s="13" t="s">
        <v>83</v>
      </c>
      <c r="AW152" s="13" t="s">
        <v>30</v>
      </c>
      <c r="AX152" s="13" t="s">
        <v>73</v>
      </c>
      <c r="AY152" s="244" t="s">
        <v>127</v>
      </c>
    </row>
    <row r="153" s="15" customFormat="1">
      <c r="A153" s="15"/>
      <c r="B153" s="269"/>
      <c r="C153" s="270"/>
      <c r="D153" s="235" t="s">
        <v>136</v>
      </c>
      <c r="E153" s="271" t="s">
        <v>1</v>
      </c>
      <c r="F153" s="272" t="s">
        <v>958</v>
      </c>
      <c r="G153" s="270"/>
      <c r="H153" s="273">
        <v>1.5840000000000001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9" t="s">
        <v>136</v>
      </c>
      <c r="AU153" s="279" t="s">
        <v>83</v>
      </c>
      <c r="AV153" s="15" t="s">
        <v>148</v>
      </c>
      <c r="AW153" s="15" t="s">
        <v>4</v>
      </c>
      <c r="AX153" s="15" t="s">
        <v>81</v>
      </c>
      <c r="AY153" s="279" t="s">
        <v>127</v>
      </c>
    </row>
    <row r="154" s="2" customFormat="1" ht="33" customHeight="1">
      <c r="A154" s="38"/>
      <c r="B154" s="39"/>
      <c r="C154" s="219" t="s">
        <v>153</v>
      </c>
      <c r="D154" s="219" t="s">
        <v>130</v>
      </c>
      <c r="E154" s="220" t="s">
        <v>971</v>
      </c>
      <c r="F154" s="221" t="s">
        <v>972</v>
      </c>
      <c r="G154" s="222" t="s">
        <v>145</v>
      </c>
      <c r="H154" s="223">
        <v>1.5049999999999999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148</v>
      </c>
      <c r="AT154" s="231" t="s">
        <v>130</v>
      </c>
      <c r="AU154" s="231" t="s">
        <v>83</v>
      </c>
      <c r="AY154" s="17" t="s">
        <v>127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148</v>
      </c>
      <c r="BM154" s="231" t="s">
        <v>973</v>
      </c>
    </row>
    <row r="155" s="13" customFormat="1">
      <c r="A155" s="13"/>
      <c r="B155" s="233"/>
      <c r="C155" s="234"/>
      <c r="D155" s="235" t="s">
        <v>136</v>
      </c>
      <c r="E155" s="236" t="s">
        <v>1</v>
      </c>
      <c r="F155" s="237" t="s">
        <v>974</v>
      </c>
      <c r="G155" s="234"/>
      <c r="H155" s="238">
        <v>1.5049999999999999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136</v>
      </c>
      <c r="AU155" s="244" t="s">
        <v>83</v>
      </c>
      <c r="AV155" s="13" t="s">
        <v>83</v>
      </c>
      <c r="AW155" s="13" t="s">
        <v>30</v>
      </c>
      <c r="AX155" s="13" t="s">
        <v>73</v>
      </c>
      <c r="AY155" s="244" t="s">
        <v>127</v>
      </c>
    </row>
    <row r="156" s="15" customFormat="1">
      <c r="A156" s="15"/>
      <c r="B156" s="269"/>
      <c r="C156" s="270"/>
      <c r="D156" s="235" t="s">
        <v>136</v>
      </c>
      <c r="E156" s="271" t="s">
        <v>1</v>
      </c>
      <c r="F156" s="272" t="s">
        <v>958</v>
      </c>
      <c r="G156" s="270"/>
      <c r="H156" s="273">
        <v>1.5049999999999999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136</v>
      </c>
      <c r="AU156" s="279" t="s">
        <v>83</v>
      </c>
      <c r="AV156" s="15" t="s">
        <v>148</v>
      </c>
      <c r="AW156" s="15" t="s">
        <v>4</v>
      </c>
      <c r="AX156" s="15" t="s">
        <v>81</v>
      </c>
      <c r="AY156" s="279" t="s">
        <v>127</v>
      </c>
    </row>
    <row r="157" s="2" customFormat="1" ht="24.15" customHeight="1">
      <c r="A157" s="38"/>
      <c r="B157" s="39"/>
      <c r="C157" s="219" t="s">
        <v>141</v>
      </c>
      <c r="D157" s="219" t="s">
        <v>130</v>
      </c>
      <c r="E157" s="220" t="s">
        <v>975</v>
      </c>
      <c r="F157" s="221" t="s">
        <v>976</v>
      </c>
      <c r="G157" s="222" t="s">
        <v>954</v>
      </c>
      <c r="H157" s="223">
        <v>1.1879999999999999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38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148</v>
      </c>
      <c r="AT157" s="231" t="s">
        <v>130</v>
      </c>
      <c r="AU157" s="231" t="s">
        <v>83</v>
      </c>
      <c r="AY157" s="17" t="s">
        <v>127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148</v>
      </c>
      <c r="BM157" s="231" t="s">
        <v>977</v>
      </c>
    </row>
    <row r="158" s="14" customFormat="1">
      <c r="A158" s="14"/>
      <c r="B158" s="259"/>
      <c r="C158" s="260"/>
      <c r="D158" s="235" t="s">
        <v>136</v>
      </c>
      <c r="E158" s="261" t="s">
        <v>1</v>
      </c>
      <c r="F158" s="262" t="s">
        <v>956</v>
      </c>
      <c r="G158" s="260"/>
      <c r="H158" s="261" t="s">
        <v>1</v>
      </c>
      <c r="I158" s="263"/>
      <c r="J158" s="260"/>
      <c r="K158" s="260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136</v>
      </c>
      <c r="AU158" s="268" t="s">
        <v>83</v>
      </c>
      <c r="AV158" s="14" t="s">
        <v>81</v>
      </c>
      <c r="AW158" s="14" t="s">
        <v>30</v>
      </c>
      <c r="AX158" s="14" t="s">
        <v>73</v>
      </c>
      <c r="AY158" s="268" t="s">
        <v>127</v>
      </c>
    </row>
    <row r="159" s="13" customFormat="1">
      <c r="A159" s="13"/>
      <c r="B159" s="233"/>
      <c r="C159" s="234"/>
      <c r="D159" s="235" t="s">
        <v>136</v>
      </c>
      <c r="E159" s="236" t="s">
        <v>1</v>
      </c>
      <c r="F159" s="237" t="s">
        <v>978</v>
      </c>
      <c r="G159" s="234"/>
      <c r="H159" s="238">
        <v>1.1879999999999999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136</v>
      </c>
      <c r="AU159" s="244" t="s">
        <v>83</v>
      </c>
      <c r="AV159" s="13" t="s">
        <v>83</v>
      </c>
      <c r="AW159" s="13" t="s">
        <v>30</v>
      </c>
      <c r="AX159" s="13" t="s">
        <v>73</v>
      </c>
      <c r="AY159" s="244" t="s">
        <v>127</v>
      </c>
    </row>
    <row r="160" s="15" customFormat="1">
      <c r="A160" s="15"/>
      <c r="B160" s="269"/>
      <c r="C160" s="270"/>
      <c r="D160" s="235" t="s">
        <v>136</v>
      </c>
      <c r="E160" s="271" t="s">
        <v>1</v>
      </c>
      <c r="F160" s="272" t="s">
        <v>958</v>
      </c>
      <c r="G160" s="270"/>
      <c r="H160" s="273">
        <v>1.1879999999999999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136</v>
      </c>
      <c r="AU160" s="279" t="s">
        <v>83</v>
      </c>
      <c r="AV160" s="15" t="s">
        <v>148</v>
      </c>
      <c r="AW160" s="15" t="s">
        <v>4</v>
      </c>
      <c r="AX160" s="15" t="s">
        <v>81</v>
      </c>
      <c r="AY160" s="279" t="s">
        <v>127</v>
      </c>
    </row>
    <row r="161" s="2" customFormat="1" ht="24.15" customHeight="1">
      <c r="A161" s="38"/>
      <c r="B161" s="39"/>
      <c r="C161" s="219" t="s">
        <v>162</v>
      </c>
      <c r="D161" s="219" t="s">
        <v>130</v>
      </c>
      <c r="E161" s="220" t="s">
        <v>979</v>
      </c>
      <c r="F161" s="221" t="s">
        <v>980</v>
      </c>
      <c r="G161" s="222" t="s">
        <v>954</v>
      </c>
      <c r="H161" s="223">
        <v>0.59399999999999997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38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148</v>
      </c>
      <c r="AT161" s="231" t="s">
        <v>130</v>
      </c>
      <c r="AU161" s="231" t="s">
        <v>83</v>
      </c>
      <c r="AY161" s="17" t="s">
        <v>127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81</v>
      </c>
      <c r="BK161" s="232">
        <f>ROUND(I161*H161,2)</f>
        <v>0</v>
      </c>
      <c r="BL161" s="17" t="s">
        <v>148</v>
      </c>
      <c r="BM161" s="231" t="s">
        <v>981</v>
      </c>
    </row>
    <row r="162" s="14" customFormat="1">
      <c r="A162" s="14"/>
      <c r="B162" s="259"/>
      <c r="C162" s="260"/>
      <c r="D162" s="235" t="s">
        <v>136</v>
      </c>
      <c r="E162" s="261" t="s">
        <v>1</v>
      </c>
      <c r="F162" s="262" t="s">
        <v>956</v>
      </c>
      <c r="G162" s="260"/>
      <c r="H162" s="261" t="s">
        <v>1</v>
      </c>
      <c r="I162" s="263"/>
      <c r="J162" s="260"/>
      <c r="K162" s="260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136</v>
      </c>
      <c r="AU162" s="268" t="s">
        <v>83</v>
      </c>
      <c r="AV162" s="14" t="s">
        <v>81</v>
      </c>
      <c r="AW162" s="14" t="s">
        <v>30</v>
      </c>
      <c r="AX162" s="14" t="s">
        <v>73</v>
      </c>
      <c r="AY162" s="268" t="s">
        <v>127</v>
      </c>
    </row>
    <row r="163" s="13" customFormat="1">
      <c r="A163" s="13"/>
      <c r="B163" s="233"/>
      <c r="C163" s="234"/>
      <c r="D163" s="235" t="s">
        <v>136</v>
      </c>
      <c r="E163" s="236" t="s">
        <v>1</v>
      </c>
      <c r="F163" s="237" t="s">
        <v>982</v>
      </c>
      <c r="G163" s="234"/>
      <c r="H163" s="238">
        <v>0.59399999999999997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136</v>
      </c>
      <c r="AU163" s="244" t="s">
        <v>83</v>
      </c>
      <c r="AV163" s="13" t="s">
        <v>83</v>
      </c>
      <c r="AW163" s="13" t="s">
        <v>30</v>
      </c>
      <c r="AX163" s="13" t="s">
        <v>73</v>
      </c>
      <c r="AY163" s="244" t="s">
        <v>127</v>
      </c>
    </row>
    <row r="164" s="15" customFormat="1">
      <c r="A164" s="15"/>
      <c r="B164" s="269"/>
      <c r="C164" s="270"/>
      <c r="D164" s="235" t="s">
        <v>136</v>
      </c>
      <c r="E164" s="271" t="s">
        <v>1</v>
      </c>
      <c r="F164" s="272" t="s">
        <v>958</v>
      </c>
      <c r="G164" s="270"/>
      <c r="H164" s="273">
        <v>0.59399999999999997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136</v>
      </c>
      <c r="AU164" s="279" t="s">
        <v>83</v>
      </c>
      <c r="AV164" s="15" t="s">
        <v>148</v>
      </c>
      <c r="AW164" s="15" t="s">
        <v>4</v>
      </c>
      <c r="AX164" s="15" t="s">
        <v>81</v>
      </c>
      <c r="AY164" s="279" t="s">
        <v>127</v>
      </c>
    </row>
    <row r="165" s="2" customFormat="1" ht="16.5" customHeight="1">
      <c r="A165" s="38"/>
      <c r="B165" s="39"/>
      <c r="C165" s="245" t="s">
        <v>166</v>
      </c>
      <c r="D165" s="245" t="s">
        <v>154</v>
      </c>
      <c r="E165" s="246" t="s">
        <v>983</v>
      </c>
      <c r="F165" s="247" t="s">
        <v>984</v>
      </c>
      <c r="G165" s="248" t="s">
        <v>145</v>
      </c>
      <c r="H165" s="249">
        <v>1.129</v>
      </c>
      <c r="I165" s="250"/>
      <c r="J165" s="251">
        <f>ROUND(I165*H165,2)</f>
        <v>0</v>
      </c>
      <c r="K165" s="252"/>
      <c r="L165" s="253"/>
      <c r="M165" s="254" t="s">
        <v>1</v>
      </c>
      <c r="N165" s="255" t="s">
        <v>38</v>
      </c>
      <c r="O165" s="91"/>
      <c r="P165" s="229">
        <f>O165*H165</f>
        <v>0</v>
      </c>
      <c r="Q165" s="229">
        <v>1</v>
      </c>
      <c r="R165" s="229">
        <f>Q165*H165</f>
        <v>1.129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166</v>
      </c>
      <c r="AT165" s="231" t="s">
        <v>154</v>
      </c>
      <c r="AU165" s="231" t="s">
        <v>83</v>
      </c>
      <c r="AY165" s="17" t="s">
        <v>127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148</v>
      </c>
      <c r="BM165" s="231" t="s">
        <v>985</v>
      </c>
    </row>
    <row r="166" s="13" customFormat="1">
      <c r="A166" s="13"/>
      <c r="B166" s="233"/>
      <c r="C166" s="234"/>
      <c r="D166" s="235" t="s">
        <v>136</v>
      </c>
      <c r="E166" s="236" t="s">
        <v>1</v>
      </c>
      <c r="F166" s="237" t="s">
        <v>986</v>
      </c>
      <c r="G166" s="234"/>
      <c r="H166" s="238">
        <v>1.129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136</v>
      </c>
      <c r="AU166" s="244" t="s">
        <v>83</v>
      </c>
      <c r="AV166" s="13" t="s">
        <v>83</v>
      </c>
      <c r="AW166" s="13" t="s">
        <v>30</v>
      </c>
      <c r="AX166" s="13" t="s">
        <v>81</v>
      </c>
      <c r="AY166" s="244" t="s">
        <v>127</v>
      </c>
    </row>
    <row r="167" s="2" customFormat="1" ht="24.15" customHeight="1">
      <c r="A167" s="38"/>
      <c r="B167" s="39"/>
      <c r="C167" s="219" t="s">
        <v>170</v>
      </c>
      <c r="D167" s="219" t="s">
        <v>130</v>
      </c>
      <c r="E167" s="220" t="s">
        <v>987</v>
      </c>
      <c r="F167" s="221" t="s">
        <v>988</v>
      </c>
      <c r="G167" s="222" t="s">
        <v>989</v>
      </c>
      <c r="H167" s="223">
        <v>1.98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148</v>
      </c>
      <c r="AT167" s="231" t="s">
        <v>130</v>
      </c>
      <c r="AU167" s="231" t="s">
        <v>83</v>
      </c>
      <c r="AY167" s="17" t="s">
        <v>127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148</v>
      </c>
      <c r="BM167" s="231" t="s">
        <v>990</v>
      </c>
    </row>
    <row r="168" s="14" customFormat="1">
      <c r="A168" s="14"/>
      <c r="B168" s="259"/>
      <c r="C168" s="260"/>
      <c r="D168" s="235" t="s">
        <v>136</v>
      </c>
      <c r="E168" s="261" t="s">
        <v>1</v>
      </c>
      <c r="F168" s="262" t="s">
        <v>956</v>
      </c>
      <c r="G168" s="260"/>
      <c r="H168" s="261" t="s">
        <v>1</v>
      </c>
      <c r="I168" s="263"/>
      <c r="J168" s="260"/>
      <c r="K168" s="260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136</v>
      </c>
      <c r="AU168" s="268" t="s">
        <v>83</v>
      </c>
      <c r="AV168" s="14" t="s">
        <v>81</v>
      </c>
      <c r="AW168" s="14" t="s">
        <v>30</v>
      </c>
      <c r="AX168" s="14" t="s">
        <v>73</v>
      </c>
      <c r="AY168" s="268" t="s">
        <v>127</v>
      </c>
    </row>
    <row r="169" s="13" customFormat="1">
      <c r="A169" s="13"/>
      <c r="B169" s="233"/>
      <c r="C169" s="234"/>
      <c r="D169" s="235" t="s">
        <v>136</v>
      </c>
      <c r="E169" s="236" t="s">
        <v>1</v>
      </c>
      <c r="F169" s="237" t="s">
        <v>991</v>
      </c>
      <c r="G169" s="234"/>
      <c r="H169" s="238">
        <v>1.98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136</v>
      </c>
      <c r="AU169" s="244" t="s">
        <v>83</v>
      </c>
      <c r="AV169" s="13" t="s">
        <v>83</v>
      </c>
      <c r="AW169" s="13" t="s">
        <v>30</v>
      </c>
      <c r="AX169" s="13" t="s">
        <v>73</v>
      </c>
      <c r="AY169" s="244" t="s">
        <v>127</v>
      </c>
    </row>
    <row r="170" s="15" customFormat="1">
      <c r="A170" s="15"/>
      <c r="B170" s="269"/>
      <c r="C170" s="270"/>
      <c r="D170" s="235" t="s">
        <v>136</v>
      </c>
      <c r="E170" s="271" t="s">
        <v>1</v>
      </c>
      <c r="F170" s="272" t="s">
        <v>958</v>
      </c>
      <c r="G170" s="270"/>
      <c r="H170" s="273">
        <v>1.98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136</v>
      </c>
      <c r="AU170" s="279" t="s">
        <v>83</v>
      </c>
      <c r="AV170" s="15" t="s">
        <v>148</v>
      </c>
      <c r="AW170" s="15" t="s">
        <v>4</v>
      </c>
      <c r="AX170" s="15" t="s">
        <v>81</v>
      </c>
      <c r="AY170" s="279" t="s">
        <v>127</v>
      </c>
    </row>
    <row r="171" s="2" customFormat="1" ht="16.5" customHeight="1">
      <c r="A171" s="38"/>
      <c r="B171" s="39"/>
      <c r="C171" s="219" t="s">
        <v>174</v>
      </c>
      <c r="D171" s="219" t="s">
        <v>130</v>
      </c>
      <c r="E171" s="220" t="s">
        <v>992</v>
      </c>
      <c r="F171" s="221" t="s">
        <v>993</v>
      </c>
      <c r="G171" s="222" t="s">
        <v>954</v>
      </c>
      <c r="H171" s="223">
        <v>0.19800000000000001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1.8907700000000001</v>
      </c>
      <c r="R171" s="229">
        <f>Q171*H171</f>
        <v>0.37437246000000002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148</v>
      </c>
      <c r="AT171" s="231" t="s">
        <v>130</v>
      </c>
      <c r="AU171" s="231" t="s">
        <v>83</v>
      </c>
      <c r="AY171" s="17" t="s">
        <v>127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148</v>
      </c>
      <c r="BM171" s="231" t="s">
        <v>994</v>
      </c>
    </row>
    <row r="172" s="14" customFormat="1">
      <c r="A172" s="14"/>
      <c r="B172" s="259"/>
      <c r="C172" s="260"/>
      <c r="D172" s="235" t="s">
        <v>136</v>
      </c>
      <c r="E172" s="261" t="s">
        <v>1</v>
      </c>
      <c r="F172" s="262" t="s">
        <v>995</v>
      </c>
      <c r="G172" s="260"/>
      <c r="H172" s="261" t="s">
        <v>1</v>
      </c>
      <c r="I172" s="263"/>
      <c r="J172" s="260"/>
      <c r="K172" s="260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136</v>
      </c>
      <c r="AU172" s="268" t="s">
        <v>83</v>
      </c>
      <c r="AV172" s="14" t="s">
        <v>81</v>
      </c>
      <c r="AW172" s="14" t="s">
        <v>30</v>
      </c>
      <c r="AX172" s="14" t="s">
        <v>73</v>
      </c>
      <c r="AY172" s="268" t="s">
        <v>127</v>
      </c>
    </row>
    <row r="173" s="14" customFormat="1">
      <c r="A173" s="14"/>
      <c r="B173" s="259"/>
      <c r="C173" s="260"/>
      <c r="D173" s="235" t="s">
        <v>136</v>
      </c>
      <c r="E173" s="261" t="s">
        <v>1</v>
      </c>
      <c r="F173" s="262" t="s">
        <v>956</v>
      </c>
      <c r="G173" s="260"/>
      <c r="H173" s="261" t="s">
        <v>1</v>
      </c>
      <c r="I173" s="263"/>
      <c r="J173" s="260"/>
      <c r="K173" s="260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136</v>
      </c>
      <c r="AU173" s="268" t="s">
        <v>83</v>
      </c>
      <c r="AV173" s="14" t="s">
        <v>81</v>
      </c>
      <c r="AW173" s="14" t="s">
        <v>30</v>
      </c>
      <c r="AX173" s="14" t="s">
        <v>73</v>
      </c>
      <c r="AY173" s="268" t="s">
        <v>127</v>
      </c>
    </row>
    <row r="174" s="13" customFormat="1">
      <c r="A174" s="13"/>
      <c r="B174" s="233"/>
      <c r="C174" s="234"/>
      <c r="D174" s="235" t="s">
        <v>136</v>
      </c>
      <c r="E174" s="236" t="s">
        <v>1</v>
      </c>
      <c r="F174" s="237" t="s">
        <v>996</v>
      </c>
      <c r="G174" s="234"/>
      <c r="H174" s="238">
        <v>0.19800000000000001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136</v>
      </c>
      <c r="AU174" s="244" t="s">
        <v>83</v>
      </c>
      <c r="AV174" s="13" t="s">
        <v>83</v>
      </c>
      <c r="AW174" s="13" t="s">
        <v>30</v>
      </c>
      <c r="AX174" s="13" t="s">
        <v>73</v>
      </c>
      <c r="AY174" s="244" t="s">
        <v>127</v>
      </c>
    </row>
    <row r="175" s="15" customFormat="1">
      <c r="A175" s="15"/>
      <c r="B175" s="269"/>
      <c r="C175" s="270"/>
      <c r="D175" s="235" t="s">
        <v>136</v>
      </c>
      <c r="E175" s="271" t="s">
        <v>1</v>
      </c>
      <c r="F175" s="272" t="s">
        <v>958</v>
      </c>
      <c r="G175" s="270"/>
      <c r="H175" s="273">
        <v>0.19800000000000001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9" t="s">
        <v>136</v>
      </c>
      <c r="AU175" s="279" t="s">
        <v>83</v>
      </c>
      <c r="AV175" s="15" t="s">
        <v>148</v>
      </c>
      <c r="AW175" s="15" t="s">
        <v>4</v>
      </c>
      <c r="AX175" s="15" t="s">
        <v>81</v>
      </c>
      <c r="AY175" s="279" t="s">
        <v>127</v>
      </c>
    </row>
    <row r="176" s="12" customFormat="1" ht="22.8" customHeight="1">
      <c r="A176" s="12"/>
      <c r="B176" s="203"/>
      <c r="C176" s="204"/>
      <c r="D176" s="205" t="s">
        <v>72</v>
      </c>
      <c r="E176" s="217" t="s">
        <v>142</v>
      </c>
      <c r="F176" s="217" t="s">
        <v>997</v>
      </c>
      <c r="G176" s="204"/>
      <c r="H176" s="204"/>
      <c r="I176" s="207"/>
      <c r="J176" s="218">
        <f>BK176</f>
        <v>0</v>
      </c>
      <c r="K176" s="204"/>
      <c r="L176" s="209"/>
      <c r="M176" s="210"/>
      <c r="N176" s="211"/>
      <c r="O176" s="211"/>
      <c r="P176" s="212">
        <f>SUM(P177:P178)</f>
        <v>0</v>
      </c>
      <c r="Q176" s="211"/>
      <c r="R176" s="212">
        <f>SUM(R177:R178)</f>
        <v>0.083460000000000006</v>
      </c>
      <c r="S176" s="211"/>
      <c r="T176" s="213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81</v>
      </c>
      <c r="AT176" s="215" t="s">
        <v>72</v>
      </c>
      <c r="AU176" s="215" t="s">
        <v>81</v>
      </c>
      <c r="AY176" s="214" t="s">
        <v>127</v>
      </c>
      <c r="BK176" s="216">
        <f>SUM(BK177:BK178)</f>
        <v>0</v>
      </c>
    </row>
    <row r="177" s="2" customFormat="1" ht="37.8" customHeight="1">
      <c r="A177" s="38"/>
      <c r="B177" s="39"/>
      <c r="C177" s="219" t="s">
        <v>178</v>
      </c>
      <c r="D177" s="219" t="s">
        <v>130</v>
      </c>
      <c r="E177" s="220" t="s">
        <v>998</v>
      </c>
      <c r="F177" s="221" t="s">
        <v>999</v>
      </c>
      <c r="G177" s="222" t="s">
        <v>989</v>
      </c>
      <c r="H177" s="223">
        <v>0.52000000000000002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38</v>
      </c>
      <c r="O177" s="91"/>
      <c r="P177" s="229">
        <f>O177*H177</f>
        <v>0</v>
      </c>
      <c r="Q177" s="229">
        <v>0.1605</v>
      </c>
      <c r="R177" s="229">
        <f>Q177*H177</f>
        <v>0.083460000000000006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148</v>
      </c>
      <c r="AT177" s="231" t="s">
        <v>130</v>
      </c>
      <c r="AU177" s="231" t="s">
        <v>83</v>
      </c>
      <c r="AY177" s="17" t="s">
        <v>127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81</v>
      </c>
      <c r="BK177" s="232">
        <f>ROUND(I177*H177,2)</f>
        <v>0</v>
      </c>
      <c r="BL177" s="17" t="s">
        <v>148</v>
      </c>
      <c r="BM177" s="231" t="s">
        <v>1000</v>
      </c>
    </row>
    <row r="178" s="13" customFormat="1">
      <c r="A178" s="13"/>
      <c r="B178" s="233"/>
      <c r="C178" s="234"/>
      <c r="D178" s="235" t="s">
        <v>136</v>
      </c>
      <c r="E178" s="236" t="s">
        <v>1</v>
      </c>
      <c r="F178" s="237" t="s">
        <v>1001</v>
      </c>
      <c r="G178" s="234"/>
      <c r="H178" s="238">
        <v>0.52000000000000002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136</v>
      </c>
      <c r="AU178" s="244" t="s">
        <v>83</v>
      </c>
      <c r="AV178" s="13" t="s">
        <v>83</v>
      </c>
      <c r="AW178" s="13" t="s">
        <v>30</v>
      </c>
      <c r="AX178" s="13" t="s">
        <v>81</v>
      </c>
      <c r="AY178" s="244" t="s">
        <v>127</v>
      </c>
    </row>
    <row r="179" s="12" customFormat="1" ht="22.8" customHeight="1">
      <c r="A179" s="12"/>
      <c r="B179" s="203"/>
      <c r="C179" s="204"/>
      <c r="D179" s="205" t="s">
        <v>72</v>
      </c>
      <c r="E179" s="217" t="s">
        <v>141</v>
      </c>
      <c r="F179" s="217" t="s">
        <v>1002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P180+P209+P231</f>
        <v>0</v>
      </c>
      <c r="Q179" s="211"/>
      <c r="R179" s="212">
        <f>R180+R209+R231</f>
        <v>3.1141033</v>
      </c>
      <c r="S179" s="211"/>
      <c r="T179" s="213">
        <f>T180+T209+T231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81</v>
      </c>
      <c r="AT179" s="215" t="s">
        <v>72</v>
      </c>
      <c r="AU179" s="215" t="s">
        <v>81</v>
      </c>
      <c r="AY179" s="214" t="s">
        <v>127</v>
      </c>
      <c r="BK179" s="216">
        <f>BK180+BK209+BK231</f>
        <v>0</v>
      </c>
    </row>
    <row r="180" s="12" customFormat="1" ht="20.88" customHeight="1">
      <c r="A180" s="12"/>
      <c r="B180" s="203"/>
      <c r="C180" s="204"/>
      <c r="D180" s="205" t="s">
        <v>72</v>
      </c>
      <c r="E180" s="217" t="s">
        <v>389</v>
      </c>
      <c r="F180" s="217" t="s">
        <v>1003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SUM(P181:P208)</f>
        <v>0</v>
      </c>
      <c r="Q180" s="211"/>
      <c r="R180" s="212">
        <f>SUM(R181:R208)</f>
        <v>2.2015527600000002</v>
      </c>
      <c r="S180" s="211"/>
      <c r="T180" s="213">
        <f>SUM(T181:T208)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81</v>
      </c>
      <c r="AT180" s="215" t="s">
        <v>72</v>
      </c>
      <c r="AU180" s="215" t="s">
        <v>83</v>
      </c>
      <c r="AY180" s="214" t="s">
        <v>127</v>
      </c>
      <c r="BK180" s="216">
        <f>SUM(BK181:BK208)</f>
        <v>0</v>
      </c>
    </row>
    <row r="181" s="2" customFormat="1" ht="24.15" customHeight="1">
      <c r="A181" s="38"/>
      <c r="B181" s="39"/>
      <c r="C181" s="219" t="s">
        <v>184</v>
      </c>
      <c r="D181" s="219" t="s">
        <v>130</v>
      </c>
      <c r="E181" s="220" t="s">
        <v>1004</v>
      </c>
      <c r="F181" s="221" t="s">
        <v>1005</v>
      </c>
      <c r="G181" s="222" t="s">
        <v>989</v>
      </c>
      <c r="H181" s="223">
        <v>14.156000000000001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38</v>
      </c>
      <c r="O181" s="91"/>
      <c r="P181" s="229">
        <f>O181*H181</f>
        <v>0</v>
      </c>
      <c r="Q181" s="229">
        <v>0.0080000000000000002</v>
      </c>
      <c r="R181" s="229">
        <f>Q181*H181</f>
        <v>0.113248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148</v>
      </c>
      <c r="AT181" s="231" t="s">
        <v>130</v>
      </c>
      <c r="AU181" s="231" t="s">
        <v>142</v>
      </c>
      <c r="AY181" s="17" t="s">
        <v>127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81</v>
      </c>
      <c r="BK181" s="232">
        <f>ROUND(I181*H181,2)</f>
        <v>0</v>
      </c>
      <c r="BL181" s="17" t="s">
        <v>148</v>
      </c>
      <c r="BM181" s="231" t="s">
        <v>1006</v>
      </c>
    </row>
    <row r="182" s="13" customFormat="1">
      <c r="A182" s="13"/>
      <c r="B182" s="233"/>
      <c r="C182" s="234"/>
      <c r="D182" s="235" t="s">
        <v>136</v>
      </c>
      <c r="E182" s="236" t="s">
        <v>1</v>
      </c>
      <c r="F182" s="237" t="s">
        <v>1007</v>
      </c>
      <c r="G182" s="234"/>
      <c r="H182" s="238">
        <v>14.156000000000001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136</v>
      </c>
      <c r="AU182" s="244" t="s">
        <v>142</v>
      </c>
      <c r="AV182" s="13" t="s">
        <v>83</v>
      </c>
      <c r="AW182" s="13" t="s">
        <v>30</v>
      </c>
      <c r="AX182" s="13" t="s">
        <v>81</v>
      </c>
      <c r="AY182" s="244" t="s">
        <v>127</v>
      </c>
    </row>
    <row r="183" s="2" customFormat="1" ht="24.15" customHeight="1">
      <c r="A183" s="38"/>
      <c r="B183" s="39"/>
      <c r="C183" s="219" t="s">
        <v>189</v>
      </c>
      <c r="D183" s="219" t="s">
        <v>130</v>
      </c>
      <c r="E183" s="220" t="s">
        <v>1008</v>
      </c>
      <c r="F183" s="221" t="s">
        <v>1009</v>
      </c>
      <c r="G183" s="222" t="s">
        <v>989</v>
      </c>
      <c r="H183" s="223">
        <v>14.156000000000001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38</v>
      </c>
      <c r="O183" s="91"/>
      <c r="P183" s="229">
        <f>O183*H183</f>
        <v>0</v>
      </c>
      <c r="Q183" s="229">
        <v>0.02</v>
      </c>
      <c r="R183" s="229">
        <f>Q183*H183</f>
        <v>0.28312000000000004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148</v>
      </c>
      <c r="AT183" s="231" t="s">
        <v>130</v>
      </c>
      <c r="AU183" s="231" t="s">
        <v>142</v>
      </c>
      <c r="AY183" s="17" t="s">
        <v>127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81</v>
      </c>
      <c r="BK183" s="232">
        <f>ROUND(I183*H183,2)</f>
        <v>0</v>
      </c>
      <c r="BL183" s="17" t="s">
        <v>148</v>
      </c>
      <c r="BM183" s="231" t="s">
        <v>1010</v>
      </c>
    </row>
    <row r="184" s="13" customFormat="1">
      <c r="A184" s="13"/>
      <c r="B184" s="233"/>
      <c r="C184" s="234"/>
      <c r="D184" s="235" t="s">
        <v>136</v>
      </c>
      <c r="E184" s="236" t="s">
        <v>1</v>
      </c>
      <c r="F184" s="237" t="s">
        <v>1007</v>
      </c>
      <c r="G184" s="234"/>
      <c r="H184" s="238">
        <v>14.156000000000001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136</v>
      </c>
      <c r="AU184" s="244" t="s">
        <v>142</v>
      </c>
      <c r="AV184" s="13" t="s">
        <v>83</v>
      </c>
      <c r="AW184" s="13" t="s">
        <v>30</v>
      </c>
      <c r="AX184" s="13" t="s">
        <v>81</v>
      </c>
      <c r="AY184" s="244" t="s">
        <v>127</v>
      </c>
    </row>
    <row r="185" s="2" customFormat="1" ht="37.8" customHeight="1">
      <c r="A185" s="38"/>
      <c r="B185" s="39"/>
      <c r="C185" s="219" t="s">
        <v>193</v>
      </c>
      <c r="D185" s="219" t="s">
        <v>130</v>
      </c>
      <c r="E185" s="220" t="s">
        <v>1011</v>
      </c>
      <c r="F185" s="221" t="s">
        <v>1012</v>
      </c>
      <c r="G185" s="222" t="s">
        <v>989</v>
      </c>
      <c r="H185" s="223">
        <v>28.312999999999999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38</v>
      </c>
      <c r="O185" s="91"/>
      <c r="P185" s="229">
        <f>O185*H185</f>
        <v>0</v>
      </c>
      <c r="Q185" s="229">
        <v>0.0050000000000000001</v>
      </c>
      <c r="R185" s="229">
        <f>Q185*H185</f>
        <v>0.141565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148</v>
      </c>
      <c r="AT185" s="231" t="s">
        <v>130</v>
      </c>
      <c r="AU185" s="231" t="s">
        <v>142</v>
      </c>
      <c r="AY185" s="17" t="s">
        <v>127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81</v>
      </c>
      <c r="BK185" s="232">
        <f>ROUND(I185*H185,2)</f>
        <v>0</v>
      </c>
      <c r="BL185" s="17" t="s">
        <v>148</v>
      </c>
      <c r="BM185" s="231" t="s">
        <v>1013</v>
      </c>
    </row>
    <row r="186" s="13" customFormat="1">
      <c r="A186" s="13"/>
      <c r="B186" s="233"/>
      <c r="C186" s="234"/>
      <c r="D186" s="235" t="s">
        <v>136</v>
      </c>
      <c r="E186" s="236" t="s">
        <v>1</v>
      </c>
      <c r="F186" s="237" t="s">
        <v>1014</v>
      </c>
      <c r="G186" s="234"/>
      <c r="H186" s="238">
        <v>28.312999999999999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136</v>
      </c>
      <c r="AU186" s="244" t="s">
        <v>142</v>
      </c>
      <c r="AV186" s="13" t="s">
        <v>83</v>
      </c>
      <c r="AW186" s="13" t="s">
        <v>30</v>
      </c>
      <c r="AX186" s="13" t="s">
        <v>81</v>
      </c>
      <c r="AY186" s="244" t="s">
        <v>127</v>
      </c>
    </row>
    <row r="187" s="2" customFormat="1" ht="24.15" customHeight="1">
      <c r="A187" s="38"/>
      <c r="B187" s="39"/>
      <c r="C187" s="219" t="s">
        <v>8</v>
      </c>
      <c r="D187" s="219" t="s">
        <v>130</v>
      </c>
      <c r="E187" s="220" t="s">
        <v>1015</v>
      </c>
      <c r="F187" s="221" t="s">
        <v>1016</v>
      </c>
      <c r="G187" s="222" t="s">
        <v>989</v>
      </c>
      <c r="H187" s="223">
        <v>14.156000000000001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38</v>
      </c>
      <c r="O187" s="91"/>
      <c r="P187" s="229">
        <f>O187*H187</f>
        <v>0</v>
      </c>
      <c r="Q187" s="229">
        <v>0.012</v>
      </c>
      <c r="R187" s="229">
        <f>Q187*H187</f>
        <v>0.16987200000000002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148</v>
      </c>
      <c r="AT187" s="231" t="s">
        <v>130</v>
      </c>
      <c r="AU187" s="231" t="s">
        <v>142</v>
      </c>
      <c r="AY187" s="17" t="s">
        <v>127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81</v>
      </c>
      <c r="BK187" s="232">
        <f>ROUND(I187*H187,2)</f>
        <v>0</v>
      </c>
      <c r="BL187" s="17" t="s">
        <v>148</v>
      </c>
      <c r="BM187" s="231" t="s">
        <v>1017</v>
      </c>
    </row>
    <row r="188" s="13" customFormat="1">
      <c r="A188" s="13"/>
      <c r="B188" s="233"/>
      <c r="C188" s="234"/>
      <c r="D188" s="235" t="s">
        <v>136</v>
      </c>
      <c r="E188" s="236" t="s">
        <v>1</v>
      </c>
      <c r="F188" s="237" t="s">
        <v>1007</v>
      </c>
      <c r="G188" s="234"/>
      <c r="H188" s="238">
        <v>14.156000000000001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136</v>
      </c>
      <c r="AU188" s="244" t="s">
        <v>142</v>
      </c>
      <c r="AV188" s="13" t="s">
        <v>83</v>
      </c>
      <c r="AW188" s="13" t="s">
        <v>30</v>
      </c>
      <c r="AX188" s="13" t="s">
        <v>81</v>
      </c>
      <c r="AY188" s="244" t="s">
        <v>127</v>
      </c>
    </row>
    <row r="189" s="2" customFormat="1" ht="24.15" customHeight="1">
      <c r="A189" s="38"/>
      <c r="B189" s="39"/>
      <c r="C189" s="219" t="s">
        <v>134</v>
      </c>
      <c r="D189" s="219" t="s">
        <v>130</v>
      </c>
      <c r="E189" s="220" t="s">
        <v>1018</v>
      </c>
      <c r="F189" s="221" t="s">
        <v>1019</v>
      </c>
      <c r="G189" s="222" t="s">
        <v>989</v>
      </c>
      <c r="H189" s="223">
        <v>0.32000000000000001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38</v>
      </c>
      <c r="O189" s="91"/>
      <c r="P189" s="229">
        <f>O189*H189</f>
        <v>0</v>
      </c>
      <c r="Q189" s="229">
        <v>0.033579999999999999</v>
      </c>
      <c r="R189" s="229">
        <f>Q189*H189</f>
        <v>0.010745599999999999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148</v>
      </c>
      <c r="AT189" s="231" t="s">
        <v>130</v>
      </c>
      <c r="AU189" s="231" t="s">
        <v>142</v>
      </c>
      <c r="AY189" s="17" t="s">
        <v>127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81</v>
      </c>
      <c r="BK189" s="232">
        <f>ROUND(I189*H189,2)</f>
        <v>0</v>
      </c>
      <c r="BL189" s="17" t="s">
        <v>148</v>
      </c>
      <c r="BM189" s="231" t="s">
        <v>1020</v>
      </c>
    </row>
    <row r="190" s="13" customFormat="1">
      <c r="A190" s="13"/>
      <c r="B190" s="233"/>
      <c r="C190" s="234"/>
      <c r="D190" s="235" t="s">
        <v>136</v>
      </c>
      <c r="E190" s="236" t="s">
        <v>1</v>
      </c>
      <c r="F190" s="237" t="s">
        <v>1021</v>
      </c>
      <c r="G190" s="234"/>
      <c r="H190" s="238">
        <v>0.32000000000000001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136</v>
      </c>
      <c r="AU190" s="244" t="s">
        <v>142</v>
      </c>
      <c r="AV190" s="13" t="s">
        <v>83</v>
      </c>
      <c r="AW190" s="13" t="s">
        <v>30</v>
      </c>
      <c r="AX190" s="13" t="s">
        <v>73</v>
      </c>
      <c r="AY190" s="244" t="s">
        <v>127</v>
      </c>
    </row>
    <row r="191" s="15" customFormat="1">
      <c r="A191" s="15"/>
      <c r="B191" s="269"/>
      <c r="C191" s="270"/>
      <c r="D191" s="235" t="s">
        <v>136</v>
      </c>
      <c r="E191" s="271" t="s">
        <v>1</v>
      </c>
      <c r="F191" s="272" t="s">
        <v>958</v>
      </c>
      <c r="G191" s="270"/>
      <c r="H191" s="273">
        <v>0.32000000000000001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136</v>
      </c>
      <c r="AU191" s="279" t="s">
        <v>142</v>
      </c>
      <c r="AV191" s="15" t="s">
        <v>148</v>
      </c>
      <c r="AW191" s="15" t="s">
        <v>4</v>
      </c>
      <c r="AX191" s="15" t="s">
        <v>81</v>
      </c>
      <c r="AY191" s="279" t="s">
        <v>127</v>
      </c>
    </row>
    <row r="192" s="2" customFormat="1" ht="24.15" customHeight="1">
      <c r="A192" s="38"/>
      <c r="B192" s="39"/>
      <c r="C192" s="219" t="s">
        <v>203</v>
      </c>
      <c r="D192" s="219" t="s">
        <v>130</v>
      </c>
      <c r="E192" s="220" t="s">
        <v>1022</v>
      </c>
      <c r="F192" s="221" t="s">
        <v>1023</v>
      </c>
      <c r="G192" s="222" t="s">
        <v>989</v>
      </c>
      <c r="H192" s="223">
        <v>65.085999999999999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38</v>
      </c>
      <c r="O192" s="91"/>
      <c r="P192" s="229">
        <f>O192*H192</f>
        <v>0</v>
      </c>
      <c r="Q192" s="229">
        <v>0.00025999999999999998</v>
      </c>
      <c r="R192" s="229">
        <f>Q192*H192</f>
        <v>0.016922359999999997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148</v>
      </c>
      <c r="AT192" s="231" t="s">
        <v>130</v>
      </c>
      <c r="AU192" s="231" t="s">
        <v>142</v>
      </c>
      <c r="AY192" s="17" t="s">
        <v>127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81</v>
      </c>
      <c r="BK192" s="232">
        <f>ROUND(I192*H192,2)</f>
        <v>0</v>
      </c>
      <c r="BL192" s="17" t="s">
        <v>148</v>
      </c>
      <c r="BM192" s="231" t="s">
        <v>1024</v>
      </c>
    </row>
    <row r="193" s="13" customFormat="1">
      <c r="A193" s="13"/>
      <c r="B193" s="233"/>
      <c r="C193" s="234"/>
      <c r="D193" s="235" t="s">
        <v>136</v>
      </c>
      <c r="E193" s="236" t="s">
        <v>1</v>
      </c>
      <c r="F193" s="237" t="s">
        <v>1025</v>
      </c>
      <c r="G193" s="234"/>
      <c r="H193" s="238">
        <v>65.085999999999999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136</v>
      </c>
      <c r="AU193" s="244" t="s">
        <v>142</v>
      </c>
      <c r="AV193" s="13" t="s">
        <v>83</v>
      </c>
      <c r="AW193" s="13" t="s">
        <v>30</v>
      </c>
      <c r="AX193" s="13" t="s">
        <v>73</v>
      </c>
      <c r="AY193" s="244" t="s">
        <v>127</v>
      </c>
    </row>
    <row r="194" s="15" customFormat="1">
      <c r="A194" s="15"/>
      <c r="B194" s="269"/>
      <c r="C194" s="270"/>
      <c r="D194" s="235" t="s">
        <v>136</v>
      </c>
      <c r="E194" s="271" t="s">
        <v>1</v>
      </c>
      <c r="F194" s="272" t="s">
        <v>958</v>
      </c>
      <c r="G194" s="270"/>
      <c r="H194" s="273">
        <v>65.085999999999999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136</v>
      </c>
      <c r="AU194" s="279" t="s">
        <v>142</v>
      </c>
      <c r="AV194" s="15" t="s">
        <v>148</v>
      </c>
      <c r="AW194" s="15" t="s">
        <v>4</v>
      </c>
      <c r="AX194" s="15" t="s">
        <v>81</v>
      </c>
      <c r="AY194" s="279" t="s">
        <v>127</v>
      </c>
    </row>
    <row r="195" s="2" customFormat="1" ht="24.15" customHeight="1">
      <c r="A195" s="38"/>
      <c r="B195" s="39"/>
      <c r="C195" s="219" t="s">
        <v>208</v>
      </c>
      <c r="D195" s="219" t="s">
        <v>130</v>
      </c>
      <c r="E195" s="220" t="s">
        <v>1026</v>
      </c>
      <c r="F195" s="221" t="s">
        <v>1027</v>
      </c>
      <c r="G195" s="222" t="s">
        <v>989</v>
      </c>
      <c r="H195" s="223">
        <v>1.04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38</v>
      </c>
      <c r="O195" s="91"/>
      <c r="P195" s="229">
        <f>O195*H195</f>
        <v>0</v>
      </c>
      <c r="Q195" s="229">
        <v>0.0073499999999999998</v>
      </c>
      <c r="R195" s="229">
        <f>Q195*H195</f>
        <v>0.0076439999999999998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148</v>
      </c>
      <c r="AT195" s="231" t="s">
        <v>130</v>
      </c>
      <c r="AU195" s="231" t="s">
        <v>142</v>
      </c>
      <c r="AY195" s="17" t="s">
        <v>127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81</v>
      </c>
      <c r="BK195" s="232">
        <f>ROUND(I195*H195,2)</f>
        <v>0</v>
      </c>
      <c r="BL195" s="17" t="s">
        <v>148</v>
      </c>
      <c r="BM195" s="231" t="s">
        <v>1028</v>
      </c>
    </row>
    <row r="196" s="14" customFormat="1">
      <c r="A196" s="14"/>
      <c r="B196" s="259"/>
      <c r="C196" s="260"/>
      <c r="D196" s="235" t="s">
        <v>136</v>
      </c>
      <c r="E196" s="261" t="s">
        <v>1</v>
      </c>
      <c r="F196" s="262" t="s">
        <v>1029</v>
      </c>
      <c r="G196" s="260"/>
      <c r="H196" s="261" t="s">
        <v>1</v>
      </c>
      <c r="I196" s="263"/>
      <c r="J196" s="260"/>
      <c r="K196" s="260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136</v>
      </c>
      <c r="AU196" s="268" t="s">
        <v>142</v>
      </c>
      <c r="AV196" s="14" t="s">
        <v>81</v>
      </c>
      <c r="AW196" s="14" t="s">
        <v>30</v>
      </c>
      <c r="AX196" s="14" t="s">
        <v>73</v>
      </c>
      <c r="AY196" s="268" t="s">
        <v>127</v>
      </c>
    </row>
    <row r="197" s="13" customFormat="1">
      <c r="A197" s="13"/>
      <c r="B197" s="233"/>
      <c r="C197" s="234"/>
      <c r="D197" s="235" t="s">
        <v>136</v>
      </c>
      <c r="E197" s="236" t="s">
        <v>1</v>
      </c>
      <c r="F197" s="237" t="s">
        <v>1030</v>
      </c>
      <c r="G197" s="234"/>
      <c r="H197" s="238">
        <v>1.04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136</v>
      </c>
      <c r="AU197" s="244" t="s">
        <v>142</v>
      </c>
      <c r="AV197" s="13" t="s">
        <v>83</v>
      </c>
      <c r="AW197" s="13" t="s">
        <v>30</v>
      </c>
      <c r="AX197" s="13" t="s">
        <v>73</v>
      </c>
      <c r="AY197" s="244" t="s">
        <v>127</v>
      </c>
    </row>
    <row r="198" s="15" customFormat="1">
      <c r="A198" s="15"/>
      <c r="B198" s="269"/>
      <c r="C198" s="270"/>
      <c r="D198" s="235" t="s">
        <v>136</v>
      </c>
      <c r="E198" s="271" t="s">
        <v>1</v>
      </c>
      <c r="F198" s="272" t="s">
        <v>958</v>
      </c>
      <c r="G198" s="270"/>
      <c r="H198" s="273">
        <v>1.04</v>
      </c>
      <c r="I198" s="274"/>
      <c r="J198" s="270"/>
      <c r="K198" s="270"/>
      <c r="L198" s="275"/>
      <c r="M198" s="276"/>
      <c r="N198" s="277"/>
      <c r="O198" s="277"/>
      <c r="P198" s="277"/>
      <c r="Q198" s="277"/>
      <c r="R198" s="277"/>
      <c r="S198" s="277"/>
      <c r="T198" s="27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9" t="s">
        <v>136</v>
      </c>
      <c r="AU198" s="279" t="s">
        <v>142</v>
      </c>
      <c r="AV198" s="15" t="s">
        <v>148</v>
      </c>
      <c r="AW198" s="15" t="s">
        <v>4</v>
      </c>
      <c r="AX198" s="15" t="s">
        <v>81</v>
      </c>
      <c r="AY198" s="279" t="s">
        <v>127</v>
      </c>
    </row>
    <row r="199" s="2" customFormat="1" ht="24.15" customHeight="1">
      <c r="A199" s="38"/>
      <c r="B199" s="39"/>
      <c r="C199" s="219" t="s">
        <v>213</v>
      </c>
      <c r="D199" s="219" t="s">
        <v>130</v>
      </c>
      <c r="E199" s="220" t="s">
        <v>1031</v>
      </c>
      <c r="F199" s="221" t="s">
        <v>1032</v>
      </c>
      <c r="G199" s="222" t="s">
        <v>989</v>
      </c>
      <c r="H199" s="223">
        <v>1.04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38</v>
      </c>
      <c r="O199" s="91"/>
      <c r="P199" s="229">
        <f>O199*H199</f>
        <v>0</v>
      </c>
      <c r="Q199" s="229">
        <v>0.018380000000000001</v>
      </c>
      <c r="R199" s="229">
        <f>Q199*H199</f>
        <v>0.019115200000000002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148</v>
      </c>
      <c r="AT199" s="231" t="s">
        <v>130</v>
      </c>
      <c r="AU199" s="231" t="s">
        <v>142</v>
      </c>
      <c r="AY199" s="17" t="s">
        <v>127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81</v>
      </c>
      <c r="BK199" s="232">
        <f>ROUND(I199*H199,2)</f>
        <v>0</v>
      </c>
      <c r="BL199" s="17" t="s">
        <v>148</v>
      </c>
      <c r="BM199" s="231" t="s">
        <v>1033</v>
      </c>
    </row>
    <row r="200" s="14" customFormat="1">
      <c r="A200" s="14"/>
      <c r="B200" s="259"/>
      <c r="C200" s="260"/>
      <c r="D200" s="235" t="s">
        <v>136</v>
      </c>
      <c r="E200" s="261" t="s">
        <v>1</v>
      </c>
      <c r="F200" s="262" t="s">
        <v>1029</v>
      </c>
      <c r="G200" s="260"/>
      <c r="H200" s="261" t="s">
        <v>1</v>
      </c>
      <c r="I200" s="263"/>
      <c r="J200" s="260"/>
      <c r="K200" s="260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136</v>
      </c>
      <c r="AU200" s="268" t="s">
        <v>142</v>
      </c>
      <c r="AV200" s="14" t="s">
        <v>81</v>
      </c>
      <c r="AW200" s="14" t="s">
        <v>30</v>
      </c>
      <c r="AX200" s="14" t="s">
        <v>73</v>
      </c>
      <c r="AY200" s="268" t="s">
        <v>127</v>
      </c>
    </row>
    <row r="201" s="13" customFormat="1">
      <c r="A201" s="13"/>
      <c r="B201" s="233"/>
      <c r="C201" s="234"/>
      <c r="D201" s="235" t="s">
        <v>136</v>
      </c>
      <c r="E201" s="236" t="s">
        <v>1</v>
      </c>
      <c r="F201" s="237" t="s">
        <v>1030</v>
      </c>
      <c r="G201" s="234"/>
      <c r="H201" s="238">
        <v>1.04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136</v>
      </c>
      <c r="AU201" s="244" t="s">
        <v>142</v>
      </c>
      <c r="AV201" s="13" t="s">
        <v>83</v>
      </c>
      <c r="AW201" s="13" t="s">
        <v>30</v>
      </c>
      <c r="AX201" s="13" t="s">
        <v>73</v>
      </c>
      <c r="AY201" s="244" t="s">
        <v>127</v>
      </c>
    </row>
    <row r="202" s="15" customFormat="1">
      <c r="A202" s="15"/>
      <c r="B202" s="269"/>
      <c r="C202" s="270"/>
      <c r="D202" s="235" t="s">
        <v>136</v>
      </c>
      <c r="E202" s="271" t="s">
        <v>1</v>
      </c>
      <c r="F202" s="272" t="s">
        <v>958</v>
      </c>
      <c r="G202" s="270"/>
      <c r="H202" s="273">
        <v>1.04</v>
      </c>
      <c r="I202" s="274"/>
      <c r="J202" s="270"/>
      <c r="K202" s="270"/>
      <c r="L202" s="275"/>
      <c r="M202" s="276"/>
      <c r="N202" s="277"/>
      <c r="O202" s="277"/>
      <c r="P202" s="277"/>
      <c r="Q202" s="277"/>
      <c r="R202" s="277"/>
      <c r="S202" s="277"/>
      <c r="T202" s="27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9" t="s">
        <v>136</v>
      </c>
      <c r="AU202" s="279" t="s">
        <v>142</v>
      </c>
      <c r="AV202" s="15" t="s">
        <v>148</v>
      </c>
      <c r="AW202" s="15" t="s">
        <v>4</v>
      </c>
      <c r="AX202" s="15" t="s">
        <v>81</v>
      </c>
      <c r="AY202" s="279" t="s">
        <v>127</v>
      </c>
    </row>
    <row r="203" s="2" customFormat="1" ht="24.15" customHeight="1">
      <c r="A203" s="38"/>
      <c r="B203" s="39"/>
      <c r="C203" s="219" t="s">
        <v>218</v>
      </c>
      <c r="D203" s="219" t="s">
        <v>130</v>
      </c>
      <c r="E203" s="220" t="s">
        <v>1034</v>
      </c>
      <c r="F203" s="221" t="s">
        <v>1035</v>
      </c>
      <c r="G203" s="222" t="s">
        <v>989</v>
      </c>
      <c r="H203" s="223">
        <v>35.290999999999997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38</v>
      </c>
      <c r="O203" s="91"/>
      <c r="P203" s="229">
        <f>O203*H203</f>
        <v>0</v>
      </c>
      <c r="Q203" s="229">
        <v>0.017000000000000001</v>
      </c>
      <c r="R203" s="229">
        <f>Q203*H203</f>
        <v>0.59994700000000001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148</v>
      </c>
      <c r="AT203" s="231" t="s">
        <v>130</v>
      </c>
      <c r="AU203" s="231" t="s">
        <v>142</v>
      </c>
      <c r="AY203" s="17" t="s">
        <v>127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81</v>
      </c>
      <c r="BK203" s="232">
        <f>ROUND(I203*H203,2)</f>
        <v>0</v>
      </c>
      <c r="BL203" s="17" t="s">
        <v>148</v>
      </c>
      <c r="BM203" s="231" t="s">
        <v>1036</v>
      </c>
    </row>
    <row r="204" s="13" customFormat="1">
      <c r="A204" s="13"/>
      <c r="B204" s="233"/>
      <c r="C204" s="234"/>
      <c r="D204" s="235" t="s">
        <v>136</v>
      </c>
      <c r="E204" s="236" t="s">
        <v>1</v>
      </c>
      <c r="F204" s="237" t="s">
        <v>1037</v>
      </c>
      <c r="G204" s="234"/>
      <c r="H204" s="238">
        <v>35.290999999999997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136</v>
      </c>
      <c r="AU204" s="244" t="s">
        <v>142</v>
      </c>
      <c r="AV204" s="13" t="s">
        <v>83</v>
      </c>
      <c r="AW204" s="13" t="s">
        <v>30</v>
      </c>
      <c r="AX204" s="13" t="s">
        <v>73</v>
      </c>
      <c r="AY204" s="244" t="s">
        <v>127</v>
      </c>
    </row>
    <row r="205" s="15" customFormat="1">
      <c r="A205" s="15"/>
      <c r="B205" s="269"/>
      <c r="C205" s="270"/>
      <c r="D205" s="235" t="s">
        <v>136</v>
      </c>
      <c r="E205" s="271" t="s">
        <v>1</v>
      </c>
      <c r="F205" s="272" t="s">
        <v>958</v>
      </c>
      <c r="G205" s="270"/>
      <c r="H205" s="273">
        <v>35.290999999999997</v>
      </c>
      <c r="I205" s="274"/>
      <c r="J205" s="270"/>
      <c r="K205" s="270"/>
      <c r="L205" s="275"/>
      <c r="M205" s="276"/>
      <c r="N205" s="277"/>
      <c r="O205" s="277"/>
      <c r="P205" s="277"/>
      <c r="Q205" s="277"/>
      <c r="R205" s="277"/>
      <c r="S205" s="277"/>
      <c r="T205" s="27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9" t="s">
        <v>136</v>
      </c>
      <c r="AU205" s="279" t="s">
        <v>142</v>
      </c>
      <c r="AV205" s="15" t="s">
        <v>148</v>
      </c>
      <c r="AW205" s="15" t="s">
        <v>4</v>
      </c>
      <c r="AX205" s="15" t="s">
        <v>81</v>
      </c>
      <c r="AY205" s="279" t="s">
        <v>127</v>
      </c>
    </row>
    <row r="206" s="2" customFormat="1" ht="24.15" customHeight="1">
      <c r="A206" s="38"/>
      <c r="B206" s="39"/>
      <c r="C206" s="219" t="s">
        <v>7</v>
      </c>
      <c r="D206" s="219" t="s">
        <v>130</v>
      </c>
      <c r="E206" s="220" t="s">
        <v>1038</v>
      </c>
      <c r="F206" s="221" t="s">
        <v>1039</v>
      </c>
      <c r="G206" s="222" t="s">
        <v>989</v>
      </c>
      <c r="H206" s="223">
        <v>53.805999999999997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38</v>
      </c>
      <c r="O206" s="91"/>
      <c r="P206" s="229">
        <f>O206*H206</f>
        <v>0</v>
      </c>
      <c r="Q206" s="229">
        <v>0.015599999999999999</v>
      </c>
      <c r="R206" s="229">
        <f>Q206*H206</f>
        <v>0.83937359999999994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148</v>
      </c>
      <c r="AT206" s="231" t="s">
        <v>130</v>
      </c>
      <c r="AU206" s="231" t="s">
        <v>142</v>
      </c>
      <c r="AY206" s="17" t="s">
        <v>127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81</v>
      </c>
      <c r="BK206" s="232">
        <f>ROUND(I206*H206,2)</f>
        <v>0</v>
      </c>
      <c r="BL206" s="17" t="s">
        <v>148</v>
      </c>
      <c r="BM206" s="231" t="s">
        <v>1040</v>
      </c>
    </row>
    <row r="207" s="13" customFormat="1">
      <c r="A207" s="13"/>
      <c r="B207" s="233"/>
      <c r="C207" s="234"/>
      <c r="D207" s="235" t="s">
        <v>136</v>
      </c>
      <c r="E207" s="236" t="s">
        <v>1</v>
      </c>
      <c r="F207" s="237" t="s">
        <v>1041</v>
      </c>
      <c r="G207" s="234"/>
      <c r="H207" s="238">
        <v>53.805999999999997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136</v>
      </c>
      <c r="AU207" s="244" t="s">
        <v>142</v>
      </c>
      <c r="AV207" s="13" t="s">
        <v>83</v>
      </c>
      <c r="AW207" s="13" t="s">
        <v>30</v>
      </c>
      <c r="AX207" s="13" t="s">
        <v>73</v>
      </c>
      <c r="AY207" s="244" t="s">
        <v>127</v>
      </c>
    </row>
    <row r="208" s="15" customFormat="1">
      <c r="A208" s="15"/>
      <c r="B208" s="269"/>
      <c r="C208" s="270"/>
      <c r="D208" s="235" t="s">
        <v>136</v>
      </c>
      <c r="E208" s="271" t="s">
        <v>1</v>
      </c>
      <c r="F208" s="272" t="s">
        <v>958</v>
      </c>
      <c r="G208" s="270"/>
      <c r="H208" s="273">
        <v>53.805999999999997</v>
      </c>
      <c r="I208" s="274"/>
      <c r="J208" s="270"/>
      <c r="K208" s="270"/>
      <c r="L208" s="275"/>
      <c r="M208" s="276"/>
      <c r="N208" s="277"/>
      <c r="O208" s="277"/>
      <c r="P208" s="277"/>
      <c r="Q208" s="277"/>
      <c r="R208" s="277"/>
      <c r="S208" s="277"/>
      <c r="T208" s="27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9" t="s">
        <v>136</v>
      </c>
      <c r="AU208" s="279" t="s">
        <v>142</v>
      </c>
      <c r="AV208" s="15" t="s">
        <v>148</v>
      </c>
      <c r="AW208" s="15" t="s">
        <v>4</v>
      </c>
      <c r="AX208" s="15" t="s">
        <v>81</v>
      </c>
      <c r="AY208" s="279" t="s">
        <v>127</v>
      </c>
    </row>
    <row r="209" s="12" customFormat="1" ht="20.88" customHeight="1">
      <c r="A209" s="12"/>
      <c r="B209" s="203"/>
      <c r="C209" s="204"/>
      <c r="D209" s="205" t="s">
        <v>72</v>
      </c>
      <c r="E209" s="217" t="s">
        <v>398</v>
      </c>
      <c r="F209" s="217" t="s">
        <v>1042</v>
      </c>
      <c r="G209" s="204"/>
      <c r="H209" s="204"/>
      <c r="I209" s="207"/>
      <c r="J209" s="218">
        <f>BK209</f>
        <v>0</v>
      </c>
      <c r="K209" s="204"/>
      <c r="L209" s="209"/>
      <c r="M209" s="210"/>
      <c r="N209" s="211"/>
      <c r="O209" s="211"/>
      <c r="P209" s="212">
        <f>SUM(P210:P230)</f>
        <v>0</v>
      </c>
      <c r="Q209" s="211"/>
      <c r="R209" s="212">
        <f>SUM(R210:R230)</f>
        <v>0.87854053999999993</v>
      </c>
      <c r="S209" s="211"/>
      <c r="T209" s="213">
        <f>SUM(T210:T230)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4" t="s">
        <v>81</v>
      </c>
      <c r="AT209" s="215" t="s">
        <v>72</v>
      </c>
      <c r="AU209" s="215" t="s">
        <v>83</v>
      </c>
      <c r="AY209" s="214" t="s">
        <v>127</v>
      </c>
      <c r="BK209" s="216">
        <f>SUM(BK210:BK230)</f>
        <v>0</v>
      </c>
    </row>
    <row r="210" s="2" customFormat="1" ht="33" customHeight="1">
      <c r="A210" s="38"/>
      <c r="B210" s="39"/>
      <c r="C210" s="219" t="s">
        <v>225</v>
      </c>
      <c r="D210" s="219" t="s">
        <v>130</v>
      </c>
      <c r="E210" s="220" t="s">
        <v>1043</v>
      </c>
      <c r="F210" s="221" t="s">
        <v>1044</v>
      </c>
      <c r="G210" s="222" t="s">
        <v>954</v>
      </c>
      <c r="H210" s="223">
        <v>0.099000000000000005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38</v>
      </c>
      <c r="O210" s="91"/>
      <c r="P210" s="229">
        <f>O210*H210</f>
        <v>0</v>
      </c>
      <c r="Q210" s="229">
        <v>2.3010199999999998</v>
      </c>
      <c r="R210" s="229">
        <f>Q210*H210</f>
        <v>0.22780097999999999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148</v>
      </c>
      <c r="AT210" s="231" t="s">
        <v>130</v>
      </c>
      <c r="AU210" s="231" t="s">
        <v>142</v>
      </c>
      <c r="AY210" s="17" t="s">
        <v>127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81</v>
      </c>
      <c r="BK210" s="232">
        <f>ROUND(I210*H210,2)</f>
        <v>0</v>
      </c>
      <c r="BL210" s="17" t="s">
        <v>148</v>
      </c>
      <c r="BM210" s="231" t="s">
        <v>1045</v>
      </c>
    </row>
    <row r="211" s="14" customFormat="1">
      <c r="A211" s="14"/>
      <c r="B211" s="259"/>
      <c r="C211" s="260"/>
      <c r="D211" s="235" t="s">
        <v>136</v>
      </c>
      <c r="E211" s="261" t="s">
        <v>1</v>
      </c>
      <c r="F211" s="262" t="s">
        <v>1046</v>
      </c>
      <c r="G211" s="260"/>
      <c r="H211" s="261" t="s">
        <v>1</v>
      </c>
      <c r="I211" s="263"/>
      <c r="J211" s="260"/>
      <c r="K211" s="260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136</v>
      </c>
      <c r="AU211" s="268" t="s">
        <v>142</v>
      </c>
      <c r="AV211" s="14" t="s">
        <v>81</v>
      </c>
      <c r="AW211" s="14" t="s">
        <v>30</v>
      </c>
      <c r="AX211" s="14" t="s">
        <v>73</v>
      </c>
      <c r="AY211" s="268" t="s">
        <v>127</v>
      </c>
    </row>
    <row r="212" s="13" customFormat="1">
      <c r="A212" s="13"/>
      <c r="B212" s="233"/>
      <c r="C212" s="234"/>
      <c r="D212" s="235" t="s">
        <v>136</v>
      </c>
      <c r="E212" s="236" t="s">
        <v>1</v>
      </c>
      <c r="F212" s="237" t="s">
        <v>1047</v>
      </c>
      <c r="G212" s="234"/>
      <c r="H212" s="238">
        <v>0.099000000000000005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136</v>
      </c>
      <c r="AU212" s="244" t="s">
        <v>142</v>
      </c>
      <c r="AV212" s="13" t="s">
        <v>83</v>
      </c>
      <c r="AW212" s="13" t="s">
        <v>30</v>
      </c>
      <c r="AX212" s="13" t="s">
        <v>81</v>
      </c>
      <c r="AY212" s="244" t="s">
        <v>127</v>
      </c>
    </row>
    <row r="213" s="2" customFormat="1" ht="24.15" customHeight="1">
      <c r="A213" s="38"/>
      <c r="B213" s="39"/>
      <c r="C213" s="219" t="s">
        <v>229</v>
      </c>
      <c r="D213" s="219" t="s">
        <v>130</v>
      </c>
      <c r="E213" s="220" t="s">
        <v>1048</v>
      </c>
      <c r="F213" s="221" t="s">
        <v>1049</v>
      </c>
      <c r="G213" s="222" t="s">
        <v>954</v>
      </c>
      <c r="H213" s="223">
        <v>0.099000000000000005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38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148</v>
      </c>
      <c r="AT213" s="231" t="s">
        <v>130</v>
      </c>
      <c r="AU213" s="231" t="s">
        <v>142</v>
      </c>
      <c r="AY213" s="17" t="s">
        <v>127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81</v>
      </c>
      <c r="BK213" s="232">
        <f>ROUND(I213*H213,2)</f>
        <v>0</v>
      </c>
      <c r="BL213" s="17" t="s">
        <v>148</v>
      </c>
      <c r="BM213" s="231" t="s">
        <v>1050</v>
      </c>
    </row>
    <row r="214" s="2" customFormat="1" ht="33" customHeight="1">
      <c r="A214" s="38"/>
      <c r="B214" s="39"/>
      <c r="C214" s="219" t="s">
        <v>233</v>
      </c>
      <c r="D214" s="219" t="s">
        <v>130</v>
      </c>
      <c r="E214" s="220" t="s">
        <v>1051</v>
      </c>
      <c r="F214" s="221" t="s">
        <v>1052</v>
      </c>
      <c r="G214" s="222" t="s">
        <v>954</v>
      </c>
      <c r="H214" s="223">
        <v>0.19800000000000001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38</v>
      </c>
      <c r="O214" s="91"/>
      <c r="P214" s="229">
        <f>O214*H214</f>
        <v>0</v>
      </c>
      <c r="Q214" s="229">
        <v>2.5018699999999998</v>
      </c>
      <c r="R214" s="229">
        <f>Q214*H214</f>
        <v>0.49537026000000001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148</v>
      </c>
      <c r="AT214" s="231" t="s">
        <v>130</v>
      </c>
      <c r="AU214" s="231" t="s">
        <v>142</v>
      </c>
      <c r="AY214" s="17" t="s">
        <v>127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81</v>
      </c>
      <c r="BK214" s="232">
        <f>ROUND(I214*H214,2)</f>
        <v>0</v>
      </c>
      <c r="BL214" s="17" t="s">
        <v>148</v>
      </c>
      <c r="BM214" s="231" t="s">
        <v>1053</v>
      </c>
    </row>
    <row r="215" s="14" customFormat="1">
      <c r="A215" s="14"/>
      <c r="B215" s="259"/>
      <c r="C215" s="260"/>
      <c r="D215" s="235" t="s">
        <v>136</v>
      </c>
      <c r="E215" s="261" t="s">
        <v>1</v>
      </c>
      <c r="F215" s="262" t="s">
        <v>1054</v>
      </c>
      <c r="G215" s="260"/>
      <c r="H215" s="261" t="s">
        <v>1</v>
      </c>
      <c r="I215" s="263"/>
      <c r="J215" s="260"/>
      <c r="K215" s="260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136</v>
      </c>
      <c r="AU215" s="268" t="s">
        <v>142</v>
      </c>
      <c r="AV215" s="14" t="s">
        <v>81</v>
      </c>
      <c r="AW215" s="14" t="s">
        <v>30</v>
      </c>
      <c r="AX215" s="14" t="s">
        <v>73</v>
      </c>
      <c r="AY215" s="268" t="s">
        <v>127</v>
      </c>
    </row>
    <row r="216" s="13" customFormat="1">
      <c r="A216" s="13"/>
      <c r="B216" s="233"/>
      <c r="C216" s="234"/>
      <c r="D216" s="235" t="s">
        <v>136</v>
      </c>
      <c r="E216" s="236" t="s">
        <v>1</v>
      </c>
      <c r="F216" s="237" t="s">
        <v>1055</v>
      </c>
      <c r="G216" s="234"/>
      <c r="H216" s="238">
        <v>0.19800000000000001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136</v>
      </c>
      <c r="AU216" s="244" t="s">
        <v>142</v>
      </c>
      <c r="AV216" s="13" t="s">
        <v>83</v>
      </c>
      <c r="AW216" s="13" t="s">
        <v>30</v>
      </c>
      <c r="AX216" s="13" t="s">
        <v>73</v>
      </c>
      <c r="AY216" s="244" t="s">
        <v>127</v>
      </c>
    </row>
    <row r="217" s="15" customFormat="1">
      <c r="A217" s="15"/>
      <c r="B217" s="269"/>
      <c r="C217" s="270"/>
      <c r="D217" s="235" t="s">
        <v>136</v>
      </c>
      <c r="E217" s="271" t="s">
        <v>1</v>
      </c>
      <c r="F217" s="272" t="s">
        <v>958</v>
      </c>
      <c r="G217" s="270"/>
      <c r="H217" s="273">
        <v>0.19800000000000001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136</v>
      </c>
      <c r="AU217" s="279" t="s">
        <v>142</v>
      </c>
      <c r="AV217" s="15" t="s">
        <v>148</v>
      </c>
      <c r="AW217" s="15" t="s">
        <v>4</v>
      </c>
      <c r="AX217" s="15" t="s">
        <v>81</v>
      </c>
      <c r="AY217" s="279" t="s">
        <v>127</v>
      </c>
    </row>
    <row r="218" s="2" customFormat="1" ht="24.15" customHeight="1">
      <c r="A218" s="38"/>
      <c r="B218" s="39"/>
      <c r="C218" s="219" t="s">
        <v>237</v>
      </c>
      <c r="D218" s="219" t="s">
        <v>130</v>
      </c>
      <c r="E218" s="220" t="s">
        <v>1056</v>
      </c>
      <c r="F218" s="221" t="s">
        <v>1057</v>
      </c>
      <c r="G218" s="222" t="s">
        <v>954</v>
      </c>
      <c r="H218" s="223">
        <v>0.19800000000000001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38</v>
      </c>
      <c r="O218" s="91"/>
      <c r="P218" s="229">
        <f>O218*H218</f>
        <v>0</v>
      </c>
      <c r="Q218" s="229">
        <v>0.02</v>
      </c>
      <c r="R218" s="229">
        <f>Q218*H218</f>
        <v>0.00396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148</v>
      </c>
      <c r="AT218" s="231" t="s">
        <v>130</v>
      </c>
      <c r="AU218" s="231" t="s">
        <v>142</v>
      </c>
      <c r="AY218" s="17" t="s">
        <v>127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81</v>
      </c>
      <c r="BK218" s="232">
        <f>ROUND(I218*H218,2)</f>
        <v>0</v>
      </c>
      <c r="BL218" s="17" t="s">
        <v>148</v>
      </c>
      <c r="BM218" s="231" t="s">
        <v>1058</v>
      </c>
    </row>
    <row r="219" s="2" customFormat="1" ht="33" customHeight="1">
      <c r="A219" s="38"/>
      <c r="B219" s="39"/>
      <c r="C219" s="219" t="s">
        <v>241</v>
      </c>
      <c r="D219" s="219" t="s">
        <v>130</v>
      </c>
      <c r="E219" s="220" t="s">
        <v>1059</v>
      </c>
      <c r="F219" s="221" t="s">
        <v>1060</v>
      </c>
      <c r="G219" s="222" t="s">
        <v>954</v>
      </c>
      <c r="H219" s="223">
        <v>0.19800000000000001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38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148</v>
      </c>
      <c r="AT219" s="231" t="s">
        <v>130</v>
      </c>
      <c r="AU219" s="231" t="s">
        <v>142</v>
      </c>
      <c r="AY219" s="17" t="s">
        <v>127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81</v>
      </c>
      <c r="BK219" s="232">
        <f>ROUND(I219*H219,2)</f>
        <v>0</v>
      </c>
      <c r="BL219" s="17" t="s">
        <v>148</v>
      </c>
      <c r="BM219" s="231" t="s">
        <v>1061</v>
      </c>
    </row>
    <row r="220" s="13" customFormat="1">
      <c r="A220" s="13"/>
      <c r="B220" s="233"/>
      <c r="C220" s="234"/>
      <c r="D220" s="235" t="s">
        <v>136</v>
      </c>
      <c r="E220" s="236" t="s">
        <v>1</v>
      </c>
      <c r="F220" s="237" t="s">
        <v>1062</v>
      </c>
      <c r="G220" s="234"/>
      <c r="H220" s="238">
        <v>0.19800000000000001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136</v>
      </c>
      <c r="AU220" s="244" t="s">
        <v>142</v>
      </c>
      <c r="AV220" s="13" t="s">
        <v>83</v>
      </c>
      <c r="AW220" s="13" t="s">
        <v>30</v>
      </c>
      <c r="AX220" s="13" t="s">
        <v>81</v>
      </c>
      <c r="AY220" s="244" t="s">
        <v>127</v>
      </c>
    </row>
    <row r="221" s="2" customFormat="1" ht="16.5" customHeight="1">
      <c r="A221" s="38"/>
      <c r="B221" s="39"/>
      <c r="C221" s="219" t="s">
        <v>245</v>
      </c>
      <c r="D221" s="219" t="s">
        <v>130</v>
      </c>
      <c r="E221" s="220" t="s">
        <v>1063</v>
      </c>
      <c r="F221" s="221" t="s">
        <v>1064</v>
      </c>
      <c r="G221" s="222" t="s">
        <v>145</v>
      </c>
      <c r="H221" s="223">
        <v>0.0070000000000000001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38</v>
      </c>
      <c r="O221" s="91"/>
      <c r="P221" s="229">
        <f>O221*H221</f>
        <v>0</v>
      </c>
      <c r="Q221" s="229">
        <v>1.06277</v>
      </c>
      <c r="R221" s="229">
        <f>Q221*H221</f>
        <v>0.0074393899999999997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148</v>
      </c>
      <c r="AT221" s="231" t="s">
        <v>130</v>
      </c>
      <c r="AU221" s="231" t="s">
        <v>142</v>
      </c>
      <c r="AY221" s="17" t="s">
        <v>127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81</v>
      </c>
      <c r="BK221" s="232">
        <f>ROUND(I221*H221,2)</f>
        <v>0</v>
      </c>
      <c r="BL221" s="17" t="s">
        <v>148</v>
      </c>
      <c r="BM221" s="231" t="s">
        <v>1065</v>
      </c>
    </row>
    <row r="222" s="14" customFormat="1">
      <c r="A222" s="14"/>
      <c r="B222" s="259"/>
      <c r="C222" s="260"/>
      <c r="D222" s="235" t="s">
        <v>136</v>
      </c>
      <c r="E222" s="261" t="s">
        <v>1</v>
      </c>
      <c r="F222" s="262" t="s">
        <v>1054</v>
      </c>
      <c r="G222" s="260"/>
      <c r="H222" s="261" t="s">
        <v>1</v>
      </c>
      <c r="I222" s="263"/>
      <c r="J222" s="260"/>
      <c r="K222" s="260"/>
      <c r="L222" s="264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8" t="s">
        <v>136</v>
      </c>
      <c r="AU222" s="268" t="s">
        <v>142</v>
      </c>
      <c r="AV222" s="14" t="s">
        <v>81</v>
      </c>
      <c r="AW222" s="14" t="s">
        <v>30</v>
      </c>
      <c r="AX222" s="14" t="s">
        <v>73</v>
      </c>
      <c r="AY222" s="268" t="s">
        <v>127</v>
      </c>
    </row>
    <row r="223" s="13" customFormat="1">
      <c r="A223" s="13"/>
      <c r="B223" s="233"/>
      <c r="C223" s="234"/>
      <c r="D223" s="235" t="s">
        <v>136</v>
      </c>
      <c r="E223" s="236" t="s">
        <v>1</v>
      </c>
      <c r="F223" s="237" t="s">
        <v>1066</v>
      </c>
      <c r="G223" s="234"/>
      <c r="H223" s="238">
        <v>0.0070000000000000001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136</v>
      </c>
      <c r="AU223" s="244" t="s">
        <v>142</v>
      </c>
      <c r="AV223" s="13" t="s">
        <v>83</v>
      </c>
      <c r="AW223" s="13" t="s">
        <v>30</v>
      </c>
      <c r="AX223" s="13" t="s">
        <v>81</v>
      </c>
      <c r="AY223" s="244" t="s">
        <v>127</v>
      </c>
    </row>
    <row r="224" s="2" customFormat="1" ht="24.15" customHeight="1">
      <c r="A224" s="38"/>
      <c r="B224" s="39"/>
      <c r="C224" s="219" t="s">
        <v>249</v>
      </c>
      <c r="D224" s="219" t="s">
        <v>130</v>
      </c>
      <c r="E224" s="220" t="s">
        <v>1067</v>
      </c>
      <c r="F224" s="221" t="s">
        <v>1068</v>
      </c>
      <c r="G224" s="222" t="s">
        <v>989</v>
      </c>
      <c r="H224" s="223">
        <v>1.28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38</v>
      </c>
      <c r="O224" s="91"/>
      <c r="P224" s="229">
        <f>O224*H224</f>
        <v>0</v>
      </c>
      <c r="Q224" s="229">
        <v>0.105</v>
      </c>
      <c r="R224" s="229">
        <f>Q224*H224</f>
        <v>0.13439999999999999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148</v>
      </c>
      <c r="AT224" s="231" t="s">
        <v>130</v>
      </c>
      <c r="AU224" s="231" t="s">
        <v>142</v>
      </c>
      <c r="AY224" s="17" t="s">
        <v>127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81</v>
      </c>
      <c r="BK224" s="232">
        <f>ROUND(I224*H224,2)</f>
        <v>0</v>
      </c>
      <c r="BL224" s="17" t="s">
        <v>148</v>
      </c>
      <c r="BM224" s="231" t="s">
        <v>1069</v>
      </c>
    </row>
    <row r="225" s="14" customFormat="1">
      <c r="A225" s="14"/>
      <c r="B225" s="259"/>
      <c r="C225" s="260"/>
      <c r="D225" s="235" t="s">
        <v>136</v>
      </c>
      <c r="E225" s="261" t="s">
        <v>1</v>
      </c>
      <c r="F225" s="262" t="s">
        <v>1070</v>
      </c>
      <c r="G225" s="260"/>
      <c r="H225" s="261" t="s">
        <v>1</v>
      </c>
      <c r="I225" s="263"/>
      <c r="J225" s="260"/>
      <c r="K225" s="260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136</v>
      </c>
      <c r="AU225" s="268" t="s">
        <v>142</v>
      </c>
      <c r="AV225" s="14" t="s">
        <v>81</v>
      </c>
      <c r="AW225" s="14" t="s">
        <v>30</v>
      </c>
      <c r="AX225" s="14" t="s">
        <v>73</v>
      </c>
      <c r="AY225" s="268" t="s">
        <v>127</v>
      </c>
    </row>
    <row r="226" s="13" customFormat="1">
      <c r="A226" s="13"/>
      <c r="B226" s="233"/>
      <c r="C226" s="234"/>
      <c r="D226" s="235" t="s">
        <v>136</v>
      </c>
      <c r="E226" s="236" t="s">
        <v>1</v>
      </c>
      <c r="F226" s="237" t="s">
        <v>1071</v>
      </c>
      <c r="G226" s="234"/>
      <c r="H226" s="238">
        <v>1.28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136</v>
      </c>
      <c r="AU226" s="244" t="s">
        <v>142</v>
      </c>
      <c r="AV226" s="13" t="s">
        <v>83</v>
      </c>
      <c r="AW226" s="13" t="s">
        <v>30</v>
      </c>
      <c r="AX226" s="13" t="s">
        <v>73</v>
      </c>
      <c r="AY226" s="244" t="s">
        <v>127</v>
      </c>
    </row>
    <row r="227" s="15" customFormat="1">
      <c r="A227" s="15"/>
      <c r="B227" s="269"/>
      <c r="C227" s="270"/>
      <c r="D227" s="235" t="s">
        <v>136</v>
      </c>
      <c r="E227" s="271" t="s">
        <v>1</v>
      </c>
      <c r="F227" s="272" t="s">
        <v>958</v>
      </c>
      <c r="G227" s="270"/>
      <c r="H227" s="273">
        <v>1.28</v>
      </c>
      <c r="I227" s="274"/>
      <c r="J227" s="270"/>
      <c r="K227" s="270"/>
      <c r="L227" s="275"/>
      <c r="M227" s="276"/>
      <c r="N227" s="277"/>
      <c r="O227" s="277"/>
      <c r="P227" s="277"/>
      <c r="Q227" s="277"/>
      <c r="R227" s="277"/>
      <c r="S227" s="277"/>
      <c r="T227" s="27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136</v>
      </c>
      <c r="AU227" s="279" t="s">
        <v>142</v>
      </c>
      <c r="AV227" s="15" t="s">
        <v>148</v>
      </c>
      <c r="AW227" s="15" t="s">
        <v>4</v>
      </c>
      <c r="AX227" s="15" t="s">
        <v>81</v>
      </c>
      <c r="AY227" s="279" t="s">
        <v>127</v>
      </c>
    </row>
    <row r="228" s="2" customFormat="1" ht="24.15" customHeight="1">
      <c r="A228" s="38"/>
      <c r="B228" s="39"/>
      <c r="C228" s="219" t="s">
        <v>253</v>
      </c>
      <c r="D228" s="219" t="s">
        <v>130</v>
      </c>
      <c r="E228" s="220" t="s">
        <v>1072</v>
      </c>
      <c r="F228" s="221" t="s">
        <v>1073</v>
      </c>
      <c r="G228" s="222" t="s">
        <v>989</v>
      </c>
      <c r="H228" s="223">
        <v>45.570999999999998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38</v>
      </c>
      <c r="O228" s="91"/>
      <c r="P228" s="229">
        <f>O228*H228</f>
        <v>0</v>
      </c>
      <c r="Q228" s="229">
        <v>0.00021000000000000001</v>
      </c>
      <c r="R228" s="229">
        <f>Q228*H228</f>
        <v>0.0095699099999999992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148</v>
      </c>
      <c r="AT228" s="231" t="s">
        <v>130</v>
      </c>
      <c r="AU228" s="231" t="s">
        <v>142</v>
      </c>
      <c r="AY228" s="17" t="s">
        <v>127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81</v>
      </c>
      <c r="BK228" s="232">
        <f>ROUND(I228*H228,2)</f>
        <v>0</v>
      </c>
      <c r="BL228" s="17" t="s">
        <v>148</v>
      </c>
      <c r="BM228" s="231" t="s">
        <v>1074</v>
      </c>
    </row>
    <row r="229" s="13" customFormat="1">
      <c r="A229" s="13"/>
      <c r="B229" s="233"/>
      <c r="C229" s="234"/>
      <c r="D229" s="235" t="s">
        <v>136</v>
      </c>
      <c r="E229" s="236" t="s">
        <v>1</v>
      </c>
      <c r="F229" s="237" t="s">
        <v>1075</v>
      </c>
      <c r="G229" s="234"/>
      <c r="H229" s="238">
        <v>45.570999999999998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136</v>
      </c>
      <c r="AU229" s="244" t="s">
        <v>142</v>
      </c>
      <c r="AV229" s="13" t="s">
        <v>83</v>
      </c>
      <c r="AW229" s="13" t="s">
        <v>30</v>
      </c>
      <c r="AX229" s="13" t="s">
        <v>73</v>
      </c>
      <c r="AY229" s="244" t="s">
        <v>127</v>
      </c>
    </row>
    <row r="230" s="15" customFormat="1">
      <c r="A230" s="15"/>
      <c r="B230" s="269"/>
      <c r="C230" s="270"/>
      <c r="D230" s="235" t="s">
        <v>136</v>
      </c>
      <c r="E230" s="271" t="s">
        <v>1</v>
      </c>
      <c r="F230" s="272" t="s">
        <v>958</v>
      </c>
      <c r="G230" s="270"/>
      <c r="H230" s="273">
        <v>45.570999999999998</v>
      </c>
      <c r="I230" s="274"/>
      <c r="J230" s="270"/>
      <c r="K230" s="270"/>
      <c r="L230" s="275"/>
      <c r="M230" s="276"/>
      <c r="N230" s="277"/>
      <c r="O230" s="277"/>
      <c r="P230" s="277"/>
      <c r="Q230" s="277"/>
      <c r="R230" s="277"/>
      <c r="S230" s="277"/>
      <c r="T230" s="27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9" t="s">
        <v>136</v>
      </c>
      <c r="AU230" s="279" t="s">
        <v>142</v>
      </c>
      <c r="AV230" s="15" t="s">
        <v>148</v>
      </c>
      <c r="AW230" s="15" t="s">
        <v>4</v>
      </c>
      <c r="AX230" s="15" t="s">
        <v>81</v>
      </c>
      <c r="AY230" s="279" t="s">
        <v>127</v>
      </c>
    </row>
    <row r="231" s="12" customFormat="1" ht="20.88" customHeight="1">
      <c r="A231" s="12"/>
      <c r="B231" s="203"/>
      <c r="C231" s="204"/>
      <c r="D231" s="205" t="s">
        <v>72</v>
      </c>
      <c r="E231" s="217" t="s">
        <v>402</v>
      </c>
      <c r="F231" s="217" t="s">
        <v>1076</v>
      </c>
      <c r="G231" s="204"/>
      <c r="H231" s="204"/>
      <c r="I231" s="207"/>
      <c r="J231" s="218">
        <f>BK231</f>
        <v>0</v>
      </c>
      <c r="K231" s="204"/>
      <c r="L231" s="209"/>
      <c r="M231" s="210"/>
      <c r="N231" s="211"/>
      <c r="O231" s="211"/>
      <c r="P231" s="212">
        <f>SUM(P232:P234)</f>
        <v>0</v>
      </c>
      <c r="Q231" s="211"/>
      <c r="R231" s="212">
        <f>SUM(R232:R234)</f>
        <v>0.034009999999999999</v>
      </c>
      <c r="S231" s="211"/>
      <c r="T231" s="213">
        <f>SUM(T232:T234)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4" t="s">
        <v>81</v>
      </c>
      <c r="AT231" s="215" t="s">
        <v>72</v>
      </c>
      <c r="AU231" s="215" t="s">
        <v>83</v>
      </c>
      <c r="AY231" s="214" t="s">
        <v>127</v>
      </c>
      <c r="BK231" s="216">
        <f>SUM(BK232:BK234)</f>
        <v>0</v>
      </c>
    </row>
    <row r="232" s="2" customFormat="1" ht="24.15" customHeight="1">
      <c r="A232" s="38"/>
      <c r="B232" s="39"/>
      <c r="C232" s="219" t="s">
        <v>257</v>
      </c>
      <c r="D232" s="219" t="s">
        <v>130</v>
      </c>
      <c r="E232" s="220" t="s">
        <v>1077</v>
      </c>
      <c r="F232" s="221" t="s">
        <v>1078</v>
      </c>
      <c r="G232" s="222" t="s">
        <v>133</v>
      </c>
      <c r="H232" s="223">
        <v>1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38</v>
      </c>
      <c r="O232" s="91"/>
      <c r="P232" s="229">
        <f>O232*H232</f>
        <v>0</v>
      </c>
      <c r="Q232" s="229">
        <v>0.017770000000000001</v>
      </c>
      <c r="R232" s="229">
        <f>Q232*H232</f>
        <v>0.017770000000000001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148</v>
      </c>
      <c r="AT232" s="231" t="s">
        <v>130</v>
      </c>
      <c r="AU232" s="231" t="s">
        <v>142</v>
      </c>
      <c r="AY232" s="17" t="s">
        <v>127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81</v>
      </c>
      <c r="BK232" s="232">
        <f>ROUND(I232*H232,2)</f>
        <v>0</v>
      </c>
      <c r="BL232" s="17" t="s">
        <v>148</v>
      </c>
      <c r="BM232" s="231" t="s">
        <v>1079</v>
      </c>
    </row>
    <row r="233" s="13" customFormat="1">
      <c r="A233" s="13"/>
      <c r="B233" s="233"/>
      <c r="C233" s="234"/>
      <c r="D233" s="235" t="s">
        <v>136</v>
      </c>
      <c r="E233" s="236" t="s">
        <v>1</v>
      </c>
      <c r="F233" s="237" t="s">
        <v>81</v>
      </c>
      <c r="G233" s="234"/>
      <c r="H233" s="238">
        <v>1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136</v>
      </c>
      <c r="AU233" s="244" t="s">
        <v>142</v>
      </c>
      <c r="AV233" s="13" t="s">
        <v>83</v>
      </c>
      <c r="AW233" s="13" t="s">
        <v>30</v>
      </c>
      <c r="AX233" s="13" t="s">
        <v>81</v>
      </c>
      <c r="AY233" s="244" t="s">
        <v>127</v>
      </c>
    </row>
    <row r="234" s="2" customFormat="1" ht="33" customHeight="1">
      <c r="A234" s="38"/>
      <c r="B234" s="39"/>
      <c r="C234" s="245" t="s">
        <v>261</v>
      </c>
      <c r="D234" s="245" t="s">
        <v>154</v>
      </c>
      <c r="E234" s="246" t="s">
        <v>1080</v>
      </c>
      <c r="F234" s="247" t="s">
        <v>1081</v>
      </c>
      <c r="G234" s="248" t="s">
        <v>133</v>
      </c>
      <c r="H234" s="249">
        <v>1</v>
      </c>
      <c r="I234" s="250"/>
      <c r="J234" s="251">
        <f>ROUND(I234*H234,2)</f>
        <v>0</v>
      </c>
      <c r="K234" s="252"/>
      <c r="L234" s="253"/>
      <c r="M234" s="254" t="s">
        <v>1</v>
      </c>
      <c r="N234" s="255" t="s">
        <v>38</v>
      </c>
      <c r="O234" s="91"/>
      <c r="P234" s="229">
        <f>O234*H234</f>
        <v>0</v>
      </c>
      <c r="Q234" s="229">
        <v>0.016240000000000001</v>
      </c>
      <c r="R234" s="229">
        <f>Q234*H234</f>
        <v>0.016240000000000001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166</v>
      </c>
      <c r="AT234" s="231" t="s">
        <v>154</v>
      </c>
      <c r="AU234" s="231" t="s">
        <v>142</v>
      </c>
      <c r="AY234" s="17" t="s">
        <v>127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81</v>
      </c>
      <c r="BK234" s="232">
        <f>ROUND(I234*H234,2)</f>
        <v>0</v>
      </c>
      <c r="BL234" s="17" t="s">
        <v>148</v>
      </c>
      <c r="BM234" s="231" t="s">
        <v>1082</v>
      </c>
    </row>
    <row r="235" s="12" customFormat="1" ht="22.8" customHeight="1">
      <c r="A235" s="12"/>
      <c r="B235" s="203"/>
      <c r="C235" s="204"/>
      <c r="D235" s="205" t="s">
        <v>72</v>
      </c>
      <c r="E235" s="217" t="s">
        <v>170</v>
      </c>
      <c r="F235" s="217" t="s">
        <v>1083</v>
      </c>
      <c r="G235" s="204"/>
      <c r="H235" s="204"/>
      <c r="I235" s="207"/>
      <c r="J235" s="218">
        <f>BK235</f>
        <v>0</v>
      </c>
      <c r="K235" s="204"/>
      <c r="L235" s="209"/>
      <c r="M235" s="210"/>
      <c r="N235" s="211"/>
      <c r="O235" s="211"/>
      <c r="P235" s="212">
        <f>P236+P240+P254+P287</f>
        <v>0</v>
      </c>
      <c r="Q235" s="211"/>
      <c r="R235" s="212">
        <f>R236+R240+R254+R287</f>
        <v>6.8796870699999992</v>
      </c>
      <c r="S235" s="211"/>
      <c r="T235" s="213">
        <f>T236+T240+T254+T287</f>
        <v>2.794778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4" t="s">
        <v>81</v>
      </c>
      <c r="AT235" s="215" t="s">
        <v>72</v>
      </c>
      <c r="AU235" s="215" t="s">
        <v>81</v>
      </c>
      <c r="AY235" s="214" t="s">
        <v>127</v>
      </c>
      <c r="BK235" s="216">
        <f>BK236+BK240+BK254+BK287</f>
        <v>0</v>
      </c>
    </row>
    <row r="236" s="12" customFormat="1" ht="20.88" customHeight="1">
      <c r="A236" s="12"/>
      <c r="B236" s="203"/>
      <c r="C236" s="204"/>
      <c r="D236" s="205" t="s">
        <v>72</v>
      </c>
      <c r="E236" s="217" t="s">
        <v>528</v>
      </c>
      <c r="F236" s="217" t="s">
        <v>1084</v>
      </c>
      <c r="G236" s="204"/>
      <c r="H236" s="204"/>
      <c r="I236" s="207"/>
      <c r="J236" s="218">
        <f>BK236</f>
        <v>0</v>
      </c>
      <c r="K236" s="204"/>
      <c r="L236" s="209"/>
      <c r="M236" s="210"/>
      <c r="N236" s="211"/>
      <c r="O236" s="211"/>
      <c r="P236" s="212">
        <f>SUM(P237:P239)</f>
        <v>0</v>
      </c>
      <c r="Q236" s="211"/>
      <c r="R236" s="212">
        <f>SUM(R237:R239)</f>
        <v>0.0059242299999999991</v>
      </c>
      <c r="S236" s="211"/>
      <c r="T236" s="213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81</v>
      </c>
      <c r="AT236" s="215" t="s">
        <v>72</v>
      </c>
      <c r="AU236" s="215" t="s">
        <v>83</v>
      </c>
      <c r="AY236" s="214" t="s">
        <v>127</v>
      </c>
      <c r="BK236" s="216">
        <f>SUM(BK237:BK239)</f>
        <v>0</v>
      </c>
    </row>
    <row r="237" s="2" customFormat="1" ht="33" customHeight="1">
      <c r="A237" s="38"/>
      <c r="B237" s="39"/>
      <c r="C237" s="219" t="s">
        <v>157</v>
      </c>
      <c r="D237" s="219" t="s">
        <v>130</v>
      </c>
      <c r="E237" s="220" t="s">
        <v>1085</v>
      </c>
      <c r="F237" s="221" t="s">
        <v>1086</v>
      </c>
      <c r="G237" s="222" t="s">
        <v>989</v>
      </c>
      <c r="H237" s="223">
        <v>45.570999999999998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38</v>
      </c>
      <c r="O237" s="91"/>
      <c r="P237" s="229">
        <f>O237*H237</f>
        <v>0</v>
      </c>
      <c r="Q237" s="229">
        <v>0.00012999999999999999</v>
      </c>
      <c r="R237" s="229">
        <f>Q237*H237</f>
        <v>0.0059242299999999991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148</v>
      </c>
      <c r="AT237" s="231" t="s">
        <v>130</v>
      </c>
      <c r="AU237" s="231" t="s">
        <v>142</v>
      </c>
      <c r="AY237" s="17" t="s">
        <v>127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81</v>
      </c>
      <c r="BK237" s="232">
        <f>ROUND(I237*H237,2)</f>
        <v>0</v>
      </c>
      <c r="BL237" s="17" t="s">
        <v>148</v>
      </c>
      <c r="BM237" s="231" t="s">
        <v>1087</v>
      </c>
    </row>
    <row r="238" s="13" customFormat="1">
      <c r="A238" s="13"/>
      <c r="B238" s="233"/>
      <c r="C238" s="234"/>
      <c r="D238" s="235" t="s">
        <v>136</v>
      </c>
      <c r="E238" s="236" t="s">
        <v>1</v>
      </c>
      <c r="F238" s="237" t="s">
        <v>1075</v>
      </c>
      <c r="G238" s="234"/>
      <c r="H238" s="238">
        <v>45.570999999999998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136</v>
      </c>
      <c r="AU238" s="244" t="s">
        <v>142</v>
      </c>
      <c r="AV238" s="13" t="s">
        <v>83</v>
      </c>
      <c r="AW238" s="13" t="s">
        <v>30</v>
      </c>
      <c r="AX238" s="13" t="s">
        <v>73</v>
      </c>
      <c r="AY238" s="244" t="s">
        <v>127</v>
      </c>
    </row>
    <row r="239" s="15" customFormat="1">
      <c r="A239" s="15"/>
      <c r="B239" s="269"/>
      <c r="C239" s="270"/>
      <c r="D239" s="235" t="s">
        <v>136</v>
      </c>
      <c r="E239" s="271" t="s">
        <v>1</v>
      </c>
      <c r="F239" s="272" t="s">
        <v>958</v>
      </c>
      <c r="G239" s="270"/>
      <c r="H239" s="273">
        <v>45.570999999999998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136</v>
      </c>
      <c r="AU239" s="279" t="s">
        <v>142</v>
      </c>
      <c r="AV239" s="15" t="s">
        <v>148</v>
      </c>
      <c r="AW239" s="15" t="s">
        <v>4</v>
      </c>
      <c r="AX239" s="15" t="s">
        <v>81</v>
      </c>
      <c r="AY239" s="279" t="s">
        <v>127</v>
      </c>
    </row>
    <row r="240" s="12" customFormat="1" ht="20.88" customHeight="1">
      <c r="A240" s="12"/>
      <c r="B240" s="203"/>
      <c r="C240" s="204"/>
      <c r="D240" s="205" t="s">
        <v>72</v>
      </c>
      <c r="E240" s="217" t="s">
        <v>532</v>
      </c>
      <c r="F240" s="217" t="s">
        <v>1088</v>
      </c>
      <c r="G240" s="204"/>
      <c r="H240" s="204"/>
      <c r="I240" s="207"/>
      <c r="J240" s="218">
        <f>BK240</f>
        <v>0</v>
      </c>
      <c r="K240" s="204"/>
      <c r="L240" s="209"/>
      <c r="M240" s="210"/>
      <c r="N240" s="211"/>
      <c r="O240" s="211"/>
      <c r="P240" s="212">
        <f>SUM(P241:P253)</f>
        <v>0</v>
      </c>
      <c r="Q240" s="211"/>
      <c r="R240" s="212">
        <f>SUM(R241:R253)</f>
        <v>6.8737628399999995</v>
      </c>
      <c r="S240" s="211"/>
      <c r="T240" s="213">
        <f>SUM(T241:T253)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4" t="s">
        <v>81</v>
      </c>
      <c r="AT240" s="215" t="s">
        <v>72</v>
      </c>
      <c r="AU240" s="215" t="s">
        <v>83</v>
      </c>
      <c r="AY240" s="214" t="s">
        <v>127</v>
      </c>
      <c r="BK240" s="216">
        <f>SUM(BK241:BK253)</f>
        <v>0</v>
      </c>
    </row>
    <row r="241" s="2" customFormat="1" ht="24.15" customHeight="1">
      <c r="A241" s="38"/>
      <c r="B241" s="39"/>
      <c r="C241" s="219" t="s">
        <v>268</v>
      </c>
      <c r="D241" s="219" t="s">
        <v>130</v>
      </c>
      <c r="E241" s="220" t="s">
        <v>1089</v>
      </c>
      <c r="F241" s="221" t="s">
        <v>1090</v>
      </c>
      <c r="G241" s="222" t="s">
        <v>989</v>
      </c>
      <c r="H241" s="223">
        <v>45.570999999999998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38</v>
      </c>
      <c r="O241" s="91"/>
      <c r="P241" s="229">
        <f>O241*H241</f>
        <v>0</v>
      </c>
      <c r="Q241" s="229">
        <v>4.0000000000000003E-05</v>
      </c>
      <c r="R241" s="229">
        <f>Q241*H241</f>
        <v>0.0018228400000000001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148</v>
      </c>
      <c r="AT241" s="231" t="s">
        <v>130</v>
      </c>
      <c r="AU241" s="231" t="s">
        <v>142</v>
      </c>
      <c r="AY241" s="17" t="s">
        <v>127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81</v>
      </c>
      <c r="BK241" s="232">
        <f>ROUND(I241*H241,2)</f>
        <v>0</v>
      </c>
      <c r="BL241" s="17" t="s">
        <v>148</v>
      </c>
      <c r="BM241" s="231" t="s">
        <v>1091</v>
      </c>
    </row>
    <row r="242" s="13" customFormat="1">
      <c r="A242" s="13"/>
      <c r="B242" s="233"/>
      <c r="C242" s="234"/>
      <c r="D242" s="235" t="s">
        <v>136</v>
      </c>
      <c r="E242" s="236" t="s">
        <v>1</v>
      </c>
      <c r="F242" s="237" t="s">
        <v>1075</v>
      </c>
      <c r="G242" s="234"/>
      <c r="H242" s="238">
        <v>45.570999999999998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136</v>
      </c>
      <c r="AU242" s="244" t="s">
        <v>142</v>
      </c>
      <c r="AV242" s="13" t="s">
        <v>83</v>
      </c>
      <c r="AW242" s="13" t="s">
        <v>30</v>
      </c>
      <c r="AX242" s="13" t="s">
        <v>73</v>
      </c>
      <c r="AY242" s="244" t="s">
        <v>127</v>
      </c>
    </row>
    <row r="243" s="15" customFormat="1">
      <c r="A243" s="15"/>
      <c r="B243" s="269"/>
      <c r="C243" s="270"/>
      <c r="D243" s="235" t="s">
        <v>136</v>
      </c>
      <c r="E243" s="271" t="s">
        <v>1</v>
      </c>
      <c r="F243" s="272" t="s">
        <v>958</v>
      </c>
      <c r="G243" s="270"/>
      <c r="H243" s="273">
        <v>45.570999999999998</v>
      </c>
      <c r="I243" s="274"/>
      <c r="J243" s="270"/>
      <c r="K243" s="270"/>
      <c r="L243" s="275"/>
      <c r="M243" s="276"/>
      <c r="N243" s="277"/>
      <c r="O243" s="277"/>
      <c r="P243" s="277"/>
      <c r="Q243" s="277"/>
      <c r="R243" s="277"/>
      <c r="S243" s="277"/>
      <c r="T243" s="27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9" t="s">
        <v>136</v>
      </c>
      <c r="AU243" s="279" t="s">
        <v>142</v>
      </c>
      <c r="AV243" s="15" t="s">
        <v>148</v>
      </c>
      <c r="AW243" s="15" t="s">
        <v>4</v>
      </c>
      <c r="AX243" s="15" t="s">
        <v>81</v>
      </c>
      <c r="AY243" s="279" t="s">
        <v>127</v>
      </c>
    </row>
    <row r="244" s="2" customFormat="1" ht="24.15" customHeight="1">
      <c r="A244" s="38"/>
      <c r="B244" s="39"/>
      <c r="C244" s="219" t="s">
        <v>274</v>
      </c>
      <c r="D244" s="219" t="s">
        <v>130</v>
      </c>
      <c r="E244" s="220" t="s">
        <v>1092</v>
      </c>
      <c r="F244" s="221" t="s">
        <v>1093</v>
      </c>
      <c r="G244" s="222" t="s">
        <v>989</v>
      </c>
      <c r="H244" s="223">
        <v>1.95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38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148</v>
      </c>
      <c r="AT244" s="231" t="s">
        <v>130</v>
      </c>
      <c r="AU244" s="231" t="s">
        <v>142</v>
      </c>
      <c r="AY244" s="17" t="s">
        <v>127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81</v>
      </c>
      <c r="BK244" s="232">
        <f>ROUND(I244*H244,2)</f>
        <v>0</v>
      </c>
      <c r="BL244" s="17" t="s">
        <v>148</v>
      </c>
      <c r="BM244" s="231" t="s">
        <v>1094</v>
      </c>
    </row>
    <row r="245" s="14" customFormat="1">
      <c r="A245" s="14"/>
      <c r="B245" s="259"/>
      <c r="C245" s="260"/>
      <c r="D245" s="235" t="s">
        <v>136</v>
      </c>
      <c r="E245" s="261" t="s">
        <v>1</v>
      </c>
      <c r="F245" s="262" t="s">
        <v>1095</v>
      </c>
      <c r="G245" s="260"/>
      <c r="H245" s="261" t="s">
        <v>1</v>
      </c>
      <c r="I245" s="263"/>
      <c r="J245" s="260"/>
      <c r="K245" s="260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136</v>
      </c>
      <c r="AU245" s="268" t="s">
        <v>142</v>
      </c>
      <c r="AV245" s="14" t="s">
        <v>81</v>
      </c>
      <c r="AW245" s="14" t="s">
        <v>30</v>
      </c>
      <c r="AX245" s="14" t="s">
        <v>73</v>
      </c>
      <c r="AY245" s="268" t="s">
        <v>127</v>
      </c>
    </row>
    <row r="246" s="13" customFormat="1">
      <c r="A246" s="13"/>
      <c r="B246" s="233"/>
      <c r="C246" s="234"/>
      <c r="D246" s="235" t="s">
        <v>136</v>
      </c>
      <c r="E246" s="236" t="s">
        <v>1</v>
      </c>
      <c r="F246" s="237" t="s">
        <v>1096</v>
      </c>
      <c r="G246" s="234"/>
      <c r="H246" s="238">
        <v>1.95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136</v>
      </c>
      <c r="AU246" s="244" t="s">
        <v>142</v>
      </c>
      <c r="AV246" s="13" t="s">
        <v>83</v>
      </c>
      <c r="AW246" s="13" t="s">
        <v>30</v>
      </c>
      <c r="AX246" s="13" t="s">
        <v>81</v>
      </c>
      <c r="AY246" s="244" t="s">
        <v>127</v>
      </c>
    </row>
    <row r="247" s="2" customFormat="1" ht="21.75" customHeight="1">
      <c r="A247" s="38"/>
      <c r="B247" s="39"/>
      <c r="C247" s="219" t="s">
        <v>278</v>
      </c>
      <c r="D247" s="219" t="s">
        <v>130</v>
      </c>
      <c r="E247" s="220" t="s">
        <v>1097</v>
      </c>
      <c r="F247" s="221" t="s">
        <v>1098</v>
      </c>
      <c r="G247" s="222" t="s">
        <v>133</v>
      </c>
      <c r="H247" s="223">
        <v>2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38</v>
      </c>
      <c r="O247" s="91"/>
      <c r="P247" s="229">
        <f>O247*H247</f>
        <v>0</v>
      </c>
      <c r="Q247" s="229">
        <v>0.045969999999999997</v>
      </c>
      <c r="R247" s="229">
        <f>Q247*H247</f>
        <v>0.091939999999999994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148</v>
      </c>
      <c r="AT247" s="231" t="s">
        <v>130</v>
      </c>
      <c r="AU247" s="231" t="s">
        <v>142</v>
      </c>
      <c r="AY247" s="17" t="s">
        <v>127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81</v>
      </c>
      <c r="BK247" s="232">
        <f>ROUND(I247*H247,2)</f>
        <v>0</v>
      </c>
      <c r="BL247" s="17" t="s">
        <v>148</v>
      </c>
      <c r="BM247" s="231" t="s">
        <v>1099</v>
      </c>
    </row>
    <row r="248" s="13" customFormat="1">
      <c r="A248" s="13"/>
      <c r="B248" s="233"/>
      <c r="C248" s="234"/>
      <c r="D248" s="235" t="s">
        <v>136</v>
      </c>
      <c r="E248" s="236" t="s">
        <v>1</v>
      </c>
      <c r="F248" s="237" t="s">
        <v>83</v>
      </c>
      <c r="G248" s="234"/>
      <c r="H248" s="238">
        <v>2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136</v>
      </c>
      <c r="AU248" s="244" t="s">
        <v>142</v>
      </c>
      <c r="AV248" s="13" t="s">
        <v>83</v>
      </c>
      <c r="AW248" s="13" t="s">
        <v>30</v>
      </c>
      <c r="AX248" s="13" t="s">
        <v>81</v>
      </c>
      <c r="AY248" s="244" t="s">
        <v>127</v>
      </c>
    </row>
    <row r="249" s="2" customFormat="1" ht="21.75" customHeight="1">
      <c r="A249" s="38"/>
      <c r="B249" s="39"/>
      <c r="C249" s="245" t="s">
        <v>283</v>
      </c>
      <c r="D249" s="245" t="s">
        <v>154</v>
      </c>
      <c r="E249" s="246" t="s">
        <v>1100</v>
      </c>
      <c r="F249" s="247" t="s">
        <v>1101</v>
      </c>
      <c r="G249" s="248" t="s">
        <v>145</v>
      </c>
      <c r="H249" s="249">
        <v>0.059999999999999998</v>
      </c>
      <c r="I249" s="250"/>
      <c r="J249" s="251">
        <f>ROUND(I249*H249,2)</f>
        <v>0</v>
      </c>
      <c r="K249" s="252"/>
      <c r="L249" s="253"/>
      <c r="M249" s="254" t="s">
        <v>1</v>
      </c>
      <c r="N249" s="255" t="s">
        <v>38</v>
      </c>
      <c r="O249" s="91"/>
      <c r="P249" s="229">
        <f>O249*H249</f>
        <v>0</v>
      </c>
      <c r="Q249" s="229">
        <v>1</v>
      </c>
      <c r="R249" s="229">
        <f>Q249*H249</f>
        <v>0.059999999999999998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166</v>
      </c>
      <c r="AT249" s="231" t="s">
        <v>154</v>
      </c>
      <c r="AU249" s="231" t="s">
        <v>142</v>
      </c>
      <c r="AY249" s="17" t="s">
        <v>127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81</v>
      </c>
      <c r="BK249" s="232">
        <f>ROUND(I249*H249,2)</f>
        <v>0</v>
      </c>
      <c r="BL249" s="17" t="s">
        <v>148</v>
      </c>
      <c r="BM249" s="231" t="s">
        <v>1102</v>
      </c>
    </row>
    <row r="250" s="13" customFormat="1">
      <c r="A250" s="13"/>
      <c r="B250" s="233"/>
      <c r="C250" s="234"/>
      <c r="D250" s="235" t="s">
        <v>136</v>
      </c>
      <c r="E250" s="236" t="s">
        <v>1</v>
      </c>
      <c r="F250" s="237" t="s">
        <v>83</v>
      </c>
      <c r="G250" s="234"/>
      <c r="H250" s="238">
        <v>2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136</v>
      </c>
      <c r="AU250" s="244" t="s">
        <v>142</v>
      </c>
      <c r="AV250" s="13" t="s">
        <v>83</v>
      </c>
      <c r="AW250" s="13" t="s">
        <v>30</v>
      </c>
      <c r="AX250" s="13" t="s">
        <v>73</v>
      </c>
      <c r="AY250" s="244" t="s">
        <v>127</v>
      </c>
    </row>
    <row r="251" s="13" customFormat="1">
      <c r="A251" s="13"/>
      <c r="B251" s="233"/>
      <c r="C251" s="234"/>
      <c r="D251" s="235" t="s">
        <v>136</v>
      </c>
      <c r="E251" s="236" t="s">
        <v>1</v>
      </c>
      <c r="F251" s="237" t="s">
        <v>1103</v>
      </c>
      <c r="G251" s="234"/>
      <c r="H251" s="238">
        <v>0.059999999999999998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136</v>
      </c>
      <c r="AU251" s="244" t="s">
        <v>142</v>
      </c>
      <c r="AV251" s="13" t="s">
        <v>83</v>
      </c>
      <c r="AW251" s="13" t="s">
        <v>30</v>
      </c>
      <c r="AX251" s="13" t="s">
        <v>81</v>
      </c>
      <c r="AY251" s="244" t="s">
        <v>127</v>
      </c>
    </row>
    <row r="252" s="2" customFormat="1" ht="16.5" customHeight="1">
      <c r="A252" s="38"/>
      <c r="B252" s="39"/>
      <c r="C252" s="245" t="s">
        <v>288</v>
      </c>
      <c r="D252" s="245" t="s">
        <v>154</v>
      </c>
      <c r="E252" s="246" t="s">
        <v>1104</v>
      </c>
      <c r="F252" s="247" t="s">
        <v>1105</v>
      </c>
      <c r="G252" s="248" t="s">
        <v>139</v>
      </c>
      <c r="H252" s="249">
        <v>6.7199999999999998</v>
      </c>
      <c r="I252" s="250"/>
      <c r="J252" s="251">
        <f>ROUND(I252*H252,2)</f>
        <v>0</v>
      </c>
      <c r="K252" s="252"/>
      <c r="L252" s="253"/>
      <c r="M252" s="254" t="s">
        <v>1</v>
      </c>
      <c r="N252" s="255" t="s">
        <v>38</v>
      </c>
      <c r="O252" s="91"/>
      <c r="P252" s="229">
        <f>O252*H252</f>
        <v>0</v>
      </c>
      <c r="Q252" s="229">
        <v>1</v>
      </c>
      <c r="R252" s="229">
        <f>Q252*H252</f>
        <v>6.7199999999999998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166</v>
      </c>
      <c r="AT252" s="231" t="s">
        <v>154</v>
      </c>
      <c r="AU252" s="231" t="s">
        <v>142</v>
      </c>
      <c r="AY252" s="17" t="s">
        <v>127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81</v>
      </c>
      <c r="BK252" s="232">
        <f>ROUND(I252*H252,2)</f>
        <v>0</v>
      </c>
      <c r="BL252" s="17" t="s">
        <v>148</v>
      </c>
      <c r="BM252" s="231" t="s">
        <v>1106</v>
      </c>
    </row>
    <row r="253" s="13" customFormat="1">
      <c r="A253" s="13"/>
      <c r="B253" s="233"/>
      <c r="C253" s="234"/>
      <c r="D253" s="235" t="s">
        <v>136</v>
      </c>
      <c r="E253" s="236" t="s">
        <v>1</v>
      </c>
      <c r="F253" s="237" t="s">
        <v>1107</v>
      </c>
      <c r="G253" s="234"/>
      <c r="H253" s="238">
        <v>6.7199999999999998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136</v>
      </c>
      <c r="AU253" s="244" t="s">
        <v>142</v>
      </c>
      <c r="AV253" s="13" t="s">
        <v>83</v>
      </c>
      <c r="AW253" s="13" t="s">
        <v>30</v>
      </c>
      <c r="AX253" s="13" t="s">
        <v>81</v>
      </c>
      <c r="AY253" s="244" t="s">
        <v>127</v>
      </c>
    </row>
    <row r="254" s="12" customFormat="1" ht="20.88" customHeight="1">
      <c r="A254" s="12"/>
      <c r="B254" s="203"/>
      <c r="C254" s="204"/>
      <c r="D254" s="205" t="s">
        <v>72</v>
      </c>
      <c r="E254" s="217" t="s">
        <v>536</v>
      </c>
      <c r="F254" s="217" t="s">
        <v>1108</v>
      </c>
      <c r="G254" s="204"/>
      <c r="H254" s="204"/>
      <c r="I254" s="207"/>
      <c r="J254" s="218">
        <f>BK254</f>
        <v>0</v>
      </c>
      <c r="K254" s="204"/>
      <c r="L254" s="209"/>
      <c r="M254" s="210"/>
      <c r="N254" s="211"/>
      <c r="O254" s="211"/>
      <c r="P254" s="212">
        <f>SUM(P255:P286)</f>
        <v>0</v>
      </c>
      <c r="Q254" s="211"/>
      <c r="R254" s="212">
        <f>SUM(R255:R286)</f>
        <v>0</v>
      </c>
      <c r="S254" s="211"/>
      <c r="T254" s="213">
        <f>SUM(T255:T286)</f>
        <v>2.794778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4" t="s">
        <v>81</v>
      </c>
      <c r="AT254" s="215" t="s">
        <v>72</v>
      </c>
      <c r="AU254" s="215" t="s">
        <v>83</v>
      </c>
      <c r="AY254" s="214" t="s">
        <v>127</v>
      </c>
      <c r="BK254" s="216">
        <f>SUM(BK255:BK286)</f>
        <v>0</v>
      </c>
    </row>
    <row r="255" s="2" customFormat="1" ht="24.15" customHeight="1">
      <c r="A255" s="38"/>
      <c r="B255" s="39"/>
      <c r="C255" s="219" t="s">
        <v>293</v>
      </c>
      <c r="D255" s="219" t="s">
        <v>130</v>
      </c>
      <c r="E255" s="220" t="s">
        <v>1109</v>
      </c>
      <c r="F255" s="221" t="s">
        <v>1110</v>
      </c>
      <c r="G255" s="222" t="s">
        <v>139</v>
      </c>
      <c r="H255" s="223">
        <v>7.7999999999999998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38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134</v>
      </c>
      <c r="AT255" s="231" t="s">
        <v>130</v>
      </c>
      <c r="AU255" s="231" t="s">
        <v>142</v>
      </c>
      <c r="AY255" s="17" t="s">
        <v>127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81</v>
      </c>
      <c r="BK255" s="232">
        <f>ROUND(I255*H255,2)</f>
        <v>0</v>
      </c>
      <c r="BL255" s="17" t="s">
        <v>134</v>
      </c>
      <c r="BM255" s="231" t="s">
        <v>1111</v>
      </c>
    </row>
    <row r="256" s="14" customFormat="1">
      <c r="A256" s="14"/>
      <c r="B256" s="259"/>
      <c r="C256" s="260"/>
      <c r="D256" s="235" t="s">
        <v>136</v>
      </c>
      <c r="E256" s="261" t="s">
        <v>1</v>
      </c>
      <c r="F256" s="262" t="s">
        <v>1112</v>
      </c>
      <c r="G256" s="260"/>
      <c r="H256" s="261" t="s">
        <v>1</v>
      </c>
      <c r="I256" s="263"/>
      <c r="J256" s="260"/>
      <c r="K256" s="260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136</v>
      </c>
      <c r="AU256" s="268" t="s">
        <v>142</v>
      </c>
      <c r="AV256" s="14" t="s">
        <v>81</v>
      </c>
      <c r="AW256" s="14" t="s">
        <v>30</v>
      </c>
      <c r="AX256" s="14" t="s">
        <v>73</v>
      </c>
      <c r="AY256" s="268" t="s">
        <v>127</v>
      </c>
    </row>
    <row r="257" s="13" customFormat="1">
      <c r="A257" s="13"/>
      <c r="B257" s="233"/>
      <c r="C257" s="234"/>
      <c r="D257" s="235" t="s">
        <v>136</v>
      </c>
      <c r="E257" s="236" t="s">
        <v>1</v>
      </c>
      <c r="F257" s="237" t="s">
        <v>1113</v>
      </c>
      <c r="G257" s="234"/>
      <c r="H257" s="238">
        <v>7.7999999999999998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136</v>
      </c>
      <c r="AU257" s="244" t="s">
        <v>142</v>
      </c>
      <c r="AV257" s="13" t="s">
        <v>83</v>
      </c>
      <c r="AW257" s="13" t="s">
        <v>30</v>
      </c>
      <c r="AX257" s="13" t="s">
        <v>81</v>
      </c>
      <c r="AY257" s="244" t="s">
        <v>127</v>
      </c>
    </row>
    <row r="258" s="2" customFormat="1" ht="24.15" customHeight="1">
      <c r="A258" s="38"/>
      <c r="B258" s="39"/>
      <c r="C258" s="219" t="s">
        <v>298</v>
      </c>
      <c r="D258" s="219" t="s">
        <v>130</v>
      </c>
      <c r="E258" s="220" t="s">
        <v>1114</v>
      </c>
      <c r="F258" s="221" t="s">
        <v>1115</v>
      </c>
      <c r="G258" s="222" t="s">
        <v>139</v>
      </c>
      <c r="H258" s="223">
        <v>7.7999999999999998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38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134</v>
      </c>
      <c r="AT258" s="231" t="s">
        <v>130</v>
      </c>
      <c r="AU258" s="231" t="s">
        <v>142</v>
      </c>
      <c r="AY258" s="17" t="s">
        <v>127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81</v>
      </c>
      <c r="BK258" s="232">
        <f>ROUND(I258*H258,2)</f>
        <v>0</v>
      </c>
      <c r="BL258" s="17" t="s">
        <v>134</v>
      </c>
      <c r="BM258" s="231" t="s">
        <v>1116</v>
      </c>
    </row>
    <row r="259" s="14" customFormat="1">
      <c r="A259" s="14"/>
      <c r="B259" s="259"/>
      <c r="C259" s="260"/>
      <c r="D259" s="235" t="s">
        <v>136</v>
      </c>
      <c r="E259" s="261" t="s">
        <v>1</v>
      </c>
      <c r="F259" s="262" t="s">
        <v>1112</v>
      </c>
      <c r="G259" s="260"/>
      <c r="H259" s="261" t="s">
        <v>1</v>
      </c>
      <c r="I259" s="263"/>
      <c r="J259" s="260"/>
      <c r="K259" s="260"/>
      <c r="L259" s="264"/>
      <c r="M259" s="265"/>
      <c r="N259" s="266"/>
      <c r="O259" s="266"/>
      <c r="P259" s="266"/>
      <c r="Q259" s="266"/>
      <c r="R259" s="266"/>
      <c r="S259" s="266"/>
      <c r="T259" s="26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8" t="s">
        <v>136</v>
      </c>
      <c r="AU259" s="268" t="s">
        <v>142</v>
      </c>
      <c r="AV259" s="14" t="s">
        <v>81</v>
      </c>
      <c r="AW259" s="14" t="s">
        <v>30</v>
      </c>
      <c r="AX259" s="14" t="s">
        <v>73</v>
      </c>
      <c r="AY259" s="268" t="s">
        <v>127</v>
      </c>
    </row>
    <row r="260" s="13" customFormat="1">
      <c r="A260" s="13"/>
      <c r="B260" s="233"/>
      <c r="C260" s="234"/>
      <c r="D260" s="235" t="s">
        <v>136</v>
      </c>
      <c r="E260" s="236" t="s">
        <v>1</v>
      </c>
      <c r="F260" s="237" t="s">
        <v>1113</v>
      </c>
      <c r="G260" s="234"/>
      <c r="H260" s="238">
        <v>7.7999999999999998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136</v>
      </c>
      <c r="AU260" s="244" t="s">
        <v>142</v>
      </c>
      <c r="AV260" s="13" t="s">
        <v>83</v>
      </c>
      <c r="AW260" s="13" t="s">
        <v>30</v>
      </c>
      <c r="AX260" s="13" t="s">
        <v>81</v>
      </c>
      <c r="AY260" s="244" t="s">
        <v>127</v>
      </c>
    </row>
    <row r="261" s="2" customFormat="1" ht="37.8" customHeight="1">
      <c r="A261" s="38"/>
      <c r="B261" s="39"/>
      <c r="C261" s="219" t="s">
        <v>302</v>
      </c>
      <c r="D261" s="219" t="s">
        <v>130</v>
      </c>
      <c r="E261" s="220" t="s">
        <v>1117</v>
      </c>
      <c r="F261" s="221" t="s">
        <v>1118</v>
      </c>
      <c r="G261" s="222" t="s">
        <v>954</v>
      </c>
      <c r="H261" s="223">
        <v>0.30499999999999999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38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2.2000000000000002</v>
      </c>
      <c r="T261" s="230">
        <f>S261*H261</f>
        <v>0.67100000000000004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134</v>
      </c>
      <c r="AT261" s="231" t="s">
        <v>130</v>
      </c>
      <c r="AU261" s="231" t="s">
        <v>142</v>
      </c>
      <c r="AY261" s="17" t="s">
        <v>127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81</v>
      </c>
      <c r="BK261" s="232">
        <f>ROUND(I261*H261,2)</f>
        <v>0</v>
      </c>
      <c r="BL261" s="17" t="s">
        <v>134</v>
      </c>
      <c r="BM261" s="231" t="s">
        <v>1119</v>
      </c>
    </row>
    <row r="262" s="14" customFormat="1">
      <c r="A262" s="14"/>
      <c r="B262" s="259"/>
      <c r="C262" s="260"/>
      <c r="D262" s="235" t="s">
        <v>136</v>
      </c>
      <c r="E262" s="261" t="s">
        <v>1</v>
      </c>
      <c r="F262" s="262" t="s">
        <v>1112</v>
      </c>
      <c r="G262" s="260"/>
      <c r="H262" s="261" t="s">
        <v>1</v>
      </c>
      <c r="I262" s="263"/>
      <c r="J262" s="260"/>
      <c r="K262" s="260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136</v>
      </c>
      <c r="AU262" s="268" t="s">
        <v>142</v>
      </c>
      <c r="AV262" s="14" t="s">
        <v>81</v>
      </c>
      <c r="AW262" s="14" t="s">
        <v>30</v>
      </c>
      <c r="AX262" s="14" t="s">
        <v>73</v>
      </c>
      <c r="AY262" s="268" t="s">
        <v>127</v>
      </c>
    </row>
    <row r="263" s="13" customFormat="1">
      <c r="A263" s="13"/>
      <c r="B263" s="233"/>
      <c r="C263" s="234"/>
      <c r="D263" s="235" t="s">
        <v>136</v>
      </c>
      <c r="E263" s="236" t="s">
        <v>1</v>
      </c>
      <c r="F263" s="237" t="s">
        <v>1120</v>
      </c>
      <c r="G263" s="234"/>
      <c r="H263" s="238">
        <v>0.10199999999999999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136</v>
      </c>
      <c r="AU263" s="244" t="s">
        <v>142</v>
      </c>
      <c r="AV263" s="13" t="s">
        <v>83</v>
      </c>
      <c r="AW263" s="13" t="s">
        <v>30</v>
      </c>
      <c r="AX263" s="13" t="s">
        <v>73</v>
      </c>
      <c r="AY263" s="244" t="s">
        <v>127</v>
      </c>
    </row>
    <row r="264" s="13" customFormat="1">
      <c r="A264" s="13"/>
      <c r="B264" s="233"/>
      <c r="C264" s="234"/>
      <c r="D264" s="235" t="s">
        <v>136</v>
      </c>
      <c r="E264" s="236" t="s">
        <v>1</v>
      </c>
      <c r="F264" s="237" t="s">
        <v>1121</v>
      </c>
      <c r="G264" s="234"/>
      <c r="H264" s="238">
        <v>0.20300000000000001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136</v>
      </c>
      <c r="AU264" s="244" t="s">
        <v>142</v>
      </c>
      <c r="AV264" s="13" t="s">
        <v>83</v>
      </c>
      <c r="AW264" s="13" t="s">
        <v>30</v>
      </c>
      <c r="AX264" s="13" t="s">
        <v>73</v>
      </c>
      <c r="AY264" s="244" t="s">
        <v>127</v>
      </c>
    </row>
    <row r="265" s="15" customFormat="1">
      <c r="A265" s="15"/>
      <c r="B265" s="269"/>
      <c r="C265" s="270"/>
      <c r="D265" s="235" t="s">
        <v>136</v>
      </c>
      <c r="E265" s="271" t="s">
        <v>1</v>
      </c>
      <c r="F265" s="272" t="s">
        <v>958</v>
      </c>
      <c r="G265" s="270"/>
      <c r="H265" s="273">
        <v>0.30499999999999999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136</v>
      </c>
      <c r="AU265" s="279" t="s">
        <v>142</v>
      </c>
      <c r="AV265" s="15" t="s">
        <v>148</v>
      </c>
      <c r="AW265" s="15" t="s">
        <v>4</v>
      </c>
      <c r="AX265" s="15" t="s">
        <v>81</v>
      </c>
      <c r="AY265" s="279" t="s">
        <v>127</v>
      </c>
    </row>
    <row r="266" s="2" customFormat="1" ht="33" customHeight="1">
      <c r="A266" s="38"/>
      <c r="B266" s="39"/>
      <c r="C266" s="219" t="s">
        <v>306</v>
      </c>
      <c r="D266" s="219" t="s">
        <v>130</v>
      </c>
      <c r="E266" s="220" t="s">
        <v>1122</v>
      </c>
      <c r="F266" s="221" t="s">
        <v>1123</v>
      </c>
      <c r="G266" s="222" t="s">
        <v>954</v>
      </c>
      <c r="H266" s="223">
        <v>0.19800000000000001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38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0.043999999999999997</v>
      </c>
      <c r="T266" s="230">
        <f>S266*H266</f>
        <v>0.0087119999999999993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134</v>
      </c>
      <c r="AT266" s="231" t="s">
        <v>130</v>
      </c>
      <c r="AU266" s="231" t="s">
        <v>142</v>
      </c>
      <c r="AY266" s="17" t="s">
        <v>127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81</v>
      </c>
      <c r="BK266" s="232">
        <f>ROUND(I266*H266,2)</f>
        <v>0</v>
      </c>
      <c r="BL266" s="17" t="s">
        <v>134</v>
      </c>
      <c r="BM266" s="231" t="s">
        <v>1124</v>
      </c>
    </row>
    <row r="267" s="14" customFormat="1">
      <c r="A267" s="14"/>
      <c r="B267" s="259"/>
      <c r="C267" s="260"/>
      <c r="D267" s="235" t="s">
        <v>136</v>
      </c>
      <c r="E267" s="261" t="s">
        <v>1</v>
      </c>
      <c r="F267" s="262" t="s">
        <v>1112</v>
      </c>
      <c r="G267" s="260"/>
      <c r="H267" s="261" t="s">
        <v>1</v>
      </c>
      <c r="I267" s="263"/>
      <c r="J267" s="260"/>
      <c r="K267" s="260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136</v>
      </c>
      <c r="AU267" s="268" t="s">
        <v>142</v>
      </c>
      <c r="AV267" s="14" t="s">
        <v>81</v>
      </c>
      <c r="AW267" s="14" t="s">
        <v>30</v>
      </c>
      <c r="AX267" s="14" t="s">
        <v>73</v>
      </c>
      <c r="AY267" s="268" t="s">
        <v>127</v>
      </c>
    </row>
    <row r="268" s="13" customFormat="1">
      <c r="A268" s="13"/>
      <c r="B268" s="233"/>
      <c r="C268" s="234"/>
      <c r="D268" s="235" t="s">
        <v>136</v>
      </c>
      <c r="E268" s="236" t="s">
        <v>1</v>
      </c>
      <c r="F268" s="237" t="s">
        <v>1125</v>
      </c>
      <c r="G268" s="234"/>
      <c r="H268" s="238">
        <v>0.19800000000000001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136</v>
      </c>
      <c r="AU268" s="244" t="s">
        <v>142</v>
      </c>
      <c r="AV268" s="13" t="s">
        <v>83</v>
      </c>
      <c r="AW268" s="13" t="s">
        <v>30</v>
      </c>
      <c r="AX268" s="13" t="s">
        <v>81</v>
      </c>
      <c r="AY268" s="244" t="s">
        <v>127</v>
      </c>
    </row>
    <row r="269" s="2" customFormat="1" ht="24.15" customHeight="1">
      <c r="A269" s="38"/>
      <c r="B269" s="39"/>
      <c r="C269" s="219" t="s">
        <v>311</v>
      </c>
      <c r="D269" s="219" t="s">
        <v>130</v>
      </c>
      <c r="E269" s="220" t="s">
        <v>642</v>
      </c>
      <c r="F269" s="221" t="s">
        <v>643</v>
      </c>
      <c r="G269" s="222" t="s">
        <v>133</v>
      </c>
      <c r="H269" s="223">
        <v>1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38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0.029610000000000001</v>
      </c>
      <c r="T269" s="230">
        <f>S269*H269</f>
        <v>0.029610000000000001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134</v>
      </c>
      <c r="AT269" s="231" t="s">
        <v>130</v>
      </c>
      <c r="AU269" s="231" t="s">
        <v>142</v>
      </c>
      <c r="AY269" s="17" t="s">
        <v>127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81</v>
      </c>
      <c r="BK269" s="232">
        <f>ROUND(I269*H269,2)</f>
        <v>0</v>
      </c>
      <c r="BL269" s="17" t="s">
        <v>134</v>
      </c>
      <c r="BM269" s="231" t="s">
        <v>1126</v>
      </c>
    </row>
    <row r="270" s="13" customFormat="1">
      <c r="A270" s="13"/>
      <c r="B270" s="233"/>
      <c r="C270" s="234"/>
      <c r="D270" s="235" t="s">
        <v>136</v>
      </c>
      <c r="E270" s="236" t="s">
        <v>1</v>
      </c>
      <c r="F270" s="237" t="s">
        <v>81</v>
      </c>
      <c r="G270" s="234"/>
      <c r="H270" s="238">
        <v>1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136</v>
      </c>
      <c r="AU270" s="244" t="s">
        <v>142</v>
      </c>
      <c r="AV270" s="13" t="s">
        <v>83</v>
      </c>
      <c r="AW270" s="13" t="s">
        <v>30</v>
      </c>
      <c r="AX270" s="13" t="s">
        <v>81</v>
      </c>
      <c r="AY270" s="244" t="s">
        <v>127</v>
      </c>
    </row>
    <row r="271" s="2" customFormat="1" ht="21.75" customHeight="1">
      <c r="A271" s="38"/>
      <c r="B271" s="39"/>
      <c r="C271" s="219" t="s">
        <v>315</v>
      </c>
      <c r="D271" s="219" t="s">
        <v>130</v>
      </c>
      <c r="E271" s="220" t="s">
        <v>1127</v>
      </c>
      <c r="F271" s="221" t="s">
        <v>1128</v>
      </c>
      <c r="G271" s="222" t="s">
        <v>989</v>
      </c>
      <c r="H271" s="223">
        <v>2.0899999999999999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38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0.063</v>
      </c>
      <c r="T271" s="230">
        <f>S271*H271</f>
        <v>0.13166999999999998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134</v>
      </c>
      <c r="AT271" s="231" t="s">
        <v>130</v>
      </c>
      <c r="AU271" s="231" t="s">
        <v>142</v>
      </c>
      <c r="AY271" s="17" t="s">
        <v>127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81</v>
      </c>
      <c r="BK271" s="232">
        <f>ROUND(I271*H271,2)</f>
        <v>0</v>
      </c>
      <c r="BL271" s="17" t="s">
        <v>134</v>
      </c>
      <c r="BM271" s="231" t="s">
        <v>1129</v>
      </c>
    </row>
    <row r="272" s="13" customFormat="1">
      <c r="A272" s="13"/>
      <c r="B272" s="233"/>
      <c r="C272" s="234"/>
      <c r="D272" s="235" t="s">
        <v>136</v>
      </c>
      <c r="E272" s="236" t="s">
        <v>1</v>
      </c>
      <c r="F272" s="237" t="s">
        <v>1130</v>
      </c>
      <c r="G272" s="234"/>
      <c r="H272" s="238">
        <v>2.0899999999999999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136</v>
      </c>
      <c r="AU272" s="244" t="s">
        <v>142</v>
      </c>
      <c r="AV272" s="13" t="s">
        <v>83</v>
      </c>
      <c r="AW272" s="13" t="s">
        <v>30</v>
      </c>
      <c r="AX272" s="13" t="s">
        <v>81</v>
      </c>
      <c r="AY272" s="244" t="s">
        <v>127</v>
      </c>
    </row>
    <row r="273" s="2" customFormat="1" ht="21.75" customHeight="1">
      <c r="A273" s="38"/>
      <c r="B273" s="39"/>
      <c r="C273" s="219" t="s">
        <v>319</v>
      </c>
      <c r="D273" s="219" t="s">
        <v>130</v>
      </c>
      <c r="E273" s="220" t="s">
        <v>1131</v>
      </c>
      <c r="F273" s="221" t="s">
        <v>1132</v>
      </c>
      <c r="G273" s="222" t="s">
        <v>133</v>
      </c>
      <c r="H273" s="223">
        <v>1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38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134</v>
      </c>
      <c r="AT273" s="231" t="s">
        <v>130</v>
      </c>
      <c r="AU273" s="231" t="s">
        <v>142</v>
      </c>
      <c r="AY273" s="17" t="s">
        <v>127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81</v>
      </c>
      <c r="BK273" s="232">
        <f>ROUND(I273*H273,2)</f>
        <v>0</v>
      </c>
      <c r="BL273" s="17" t="s">
        <v>134</v>
      </c>
      <c r="BM273" s="231" t="s">
        <v>1133</v>
      </c>
    </row>
    <row r="274" s="13" customFormat="1">
      <c r="A274" s="13"/>
      <c r="B274" s="233"/>
      <c r="C274" s="234"/>
      <c r="D274" s="235" t="s">
        <v>136</v>
      </c>
      <c r="E274" s="236" t="s">
        <v>1</v>
      </c>
      <c r="F274" s="237" t="s">
        <v>81</v>
      </c>
      <c r="G274" s="234"/>
      <c r="H274" s="238">
        <v>1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136</v>
      </c>
      <c r="AU274" s="244" t="s">
        <v>142</v>
      </c>
      <c r="AV274" s="13" t="s">
        <v>83</v>
      </c>
      <c r="AW274" s="13" t="s">
        <v>30</v>
      </c>
      <c r="AX274" s="13" t="s">
        <v>81</v>
      </c>
      <c r="AY274" s="244" t="s">
        <v>127</v>
      </c>
    </row>
    <row r="275" s="2" customFormat="1" ht="24.15" customHeight="1">
      <c r="A275" s="38"/>
      <c r="B275" s="39"/>
      <c r="C275" s="219" t="s">
        <v>323</v>
      </c>
      <c r="D275" s="219" t="s">
        <v>130</v>
      </c>
      <c r="E275" s="220" t="s">
        <v>1134</v>
      </c>
      <c r="F275" s="221" t="s">
        <v>1135</v>
      </c>
      <c r="G275" s="222" t="s">
        <v>133</v>
      </c>
      <c r="H275" s="223">
        <v>1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38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0.00012999999999999999</v>
      </c>
      <c r="T275" s="230">
        <f>S275*H275</f>
        <v>0.00012999999999999999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134</v>
      </c>
      <c r="AT275" s="231" t="s">
        <v>130</v>
      </c>
      <c r="AU275" s="231" t="s">
        <v>142</v>
      </c>
      <c r="AY275" s="17" t="s">
        <v>127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81</v>
      </c>
      <c r="BK275" s="232">
        <f>ROUND(I275*H275,2)</f>
        <v>0</v>
      </c>
      <c r="BL275" s="17" t="s">
        <v>134</v>
      </c>
      <c r="BM275" s="231" t="s">
        <v>1136</v>
      </c>
    </row>
    <row r="276" s="13" customFormat="1">
      <c r="A276" s="13"/>
      <c r="B276" s="233"/>
      <c r="C276" s="234"/>
      <c r="D276" s="235" t="s">
        <v>136</v>
      </c>
      <c r="E276" s="236" t="s">
        <v>1</v>
      </c>
      <c r="F276" s="237" t="s">
        <v>81</v>
      </c>
      <c r="G276" s="234"/>
      <c r="H276" s="238">
        <v>1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136</v>
      </c>
      <c r="AU276" s="244" t="s">
        <v>142</v>
      </c>
      <c r="AV276" s="13" t="s">
        <v>83</v>
      </c>
      <c r="AW276" s="13" t="s">
        <v>30</v>
      </c>
      <c r="AX276" s="13" t="s">
        <v>81</v>
      </c>
      <c r="AY276" s="244" t="s">
        <v>127</v>
      </c>
    </row>
    <row r="277" s="2" customFormat="1" ht="37.8" customHeight="1">
      <c r="A277" s="38"/>
      <c r="B277" s="39"/>
      <c r="C277" s="219" t="s">
        <v>328</v>
      </c>
      <c r="D277" s="219" t="s">
        <v>130</v>
      </c>
      <c r="E277" s="220" t="s">
        <v>1137</v>
      </c>
      <c r="F277" s="221" t="s">
        <v>1138</v>
      </c>
      <c r="G277" s="222" t="s">
        <v>954</v>
      </c>
      <c r="H277" s="223">
        <v>0.128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38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2.2000000000000002</v>
      </c>
      <c r="T277" s="230">
        <f>S277*H277</f>
        <v>0.28160000000000002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148</v>
      </c>
      <c r="AT277" s="231" t="s">
        <v>130</v>
      </c>
      <c r="AU277" s="231" t="s">
        <v>142</v>
      </c>
      <c r="AY277" s="17" t="s">
        <v>127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81</v>
      </c>
      <c r="BK277" s="232">
        <f>ROUND(I277*H277,2)</f>
        <v>0</v>
      </c>
      <c r="BL277" s="17" t="s">
        <v>148</v>
      </c>
      <c r="BM277" s="231" t="s">
        <v>1139</v>
      </c>
    </row>
    <row r="278" s="14" customFormat="1">
      <c r="A278" s="14"/>
      <c r="B278" s="259"/>
      <c r="C278" s="260"/>
      <c r="D278" s="235" t="s">
        <v>136</v>
      </c>
      <c r="E278" s="261" t="s">
        <v>1</v>
      </c>
      <c r="F278" s="262" t="s">
        <v>1140</v>
      </c>
      <c r="G278" s="260"/>
      <c r="H278" s="261" t="s">
        <v>1</v>
      </c>
      <c r="I278" s="263"/>
      <c r="J278" s="260"/>
      <c r="K278" s="260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136</v>
      </c>
      <c r="AU278" s="268" t="s">
        <v>142</v>
      </c>
      <c r="AV278" s="14" t="s">
        <v>81</v>
      </c>
      <c r="AW278" s="14" t="s">
        <v>30</v>
      </c>
      <c r="AX278" s="14" t="s">
        <v>73</v>
      </c>
      <c r="AY278" s="268" t="s">
        <v>127</v>
      </c>
    </row>
    <row r="279" s="13" customFormat="1">
      <c r="A279" s="13"/>
      <c r="B279" s="233"/>
      <c r="C279" s="234"/>
      <c r="D279" s="235" t="s">
        <v>136</v>
      </c>
      <c r="E279" s="236" t="s">
        <v>1</v>
      </c>
      <c r="F279" s="237" t="s">
        <v>1141</v>
      </c>
      <c r="G279" s="234"/>
      <c r="H279" s="238">
        <v>0.128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136</v>
      </c>
      <c r="AU279" s="244" t="s">
        <v>142</v>
      </c>
      <c r="AV279" s="13" t="s">
        <v>83</v>
      </c>
      <c r="AW279" s="13" t="s">
        <v>30</v>
      </c>
      <c r="AX279" s="13" t="s">
        <v>73</v>
      </c>
      <c r="AY279" s="244" t="s">
        <v>127</v>
      </c>
    </row>
    <row r="280" s="15" customFormat="1">
      <c r="A280" s="15"/>
      <c r="B280" s="269"/>
      <c r="C280" s="270"/>
      <c r="D280" s="235" t="s">
        <v>136</v>
      </c>
      <c r="E280" s="271" t="s">
        <v>1</v>
      </c>
      <c r="F280" s="272" t="s">
        <v>958</v>
      </c>
      <c r="G280" s="270"/>
      <c r="H280" s="273">
        <v>0.128</v>
      </c>
      <c r="I280" s="274"/>
      <c r="J280" s="270"/>
      <c r="K280" s="270"/>
      <c r="L280" s="275"/>
      <c r="M280" s="276"/>
      <c r="N280" s="277"/>
      <c r="O280" s="277"/>
      <c r="P280" s="277"/>
      <c r="Q280" s="277"/>
      <c r="R280" s="277"/>
      <c r="S280" s="277"/>
      <c r="T280" s="27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9" t="s">
        <v>136</v>
      </c>
      <c r="AU280" s="279" t="s">
        <v>142</v>
      </c>
      <c r="AV280" s="15" t="s">
        <v>148</v>
      </c>
      <c r="AW280" s="15" t="s">
        <v>4</v>
      </c>
      <c r="AX280" s="15" t="s">
        <v>81</v>
      </c>
      <c r="AY280" s="279" t="s">
        <v>127</v>
      </c>
    </row>
    <row r="281" s="2" customFormat="1" ht="37.8" customHeight="1">
      <c r="A281" s="38"/>
      <c r="B281" s="39"/>
      <c r="C281" s="219" t="s">
        <v>332</v>
      </c>
      <c r="D281" s="219" t="s">
        <v>130</v>
      </c>
      <c r="E281" s="220" t="s">
        <v>1142</v>
      </c>
      <c r="F281" s="221" t="s">
        <v>1143</v>
      </c>
      <c r="G281" s="222" t="s">
        <v>989</v>
      </c>
      <c r="H281" s="223">
        <v>10.039999999999999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38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0.050000000000000003</v>
      </c>
      <c r="T281" s="230">
        <f>S281*H281</f>
        <v>0.502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134</v>
      </c>
      <c r="AT281" s="231" t="s">
        <v>130</v>
      </c>
      <c r="AU281" s="231" t="s">
        <v>142</v>
      </c>
      <c r="AY281" s="17" t="s">
        <v>127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81</v>
      </c>
      <c r="BK281" s="232">
        <f>ROUND(I281*H281,2)</f>
        <v>0</v>
      </c>
      <c r="BL281" s="17" t="s">
        <v>134</v>
      </c>
      <c r="BM281" s="231" t="s">
        <v>1144</v>
      </c>
    </row>
    <row r="282" s="14" customFormat="1">
      <c r="A282" s="14"/>
      <c r="B282" s="259"/>
      <c r="C282" s="260"/>
      <c r="D282" s="235" t="s">
        <v>136</v>
      </c>
      <c r="E282" s="261" t="s">
        <v>1</v>
      </c>
      <c r="F282" s="262" t="s">
        <v>1145</v>
      </c>
      <c r="G282" s="260"/>
      <c r="H282" s="261" t="s">
        <v>1</v>
      </c>
      <c r="I282" s="263"/>
      <c r="J282" s="260"/>
      <c r="K282" s="260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136</v>
      </c>
      <c r="AU282" s="268" t="s">
        <v>142</v>
      </c>
      <c r="AV282" s="14" t="s">
        <v>81</v>
      </c>
      <c r="AW282" s="14" t="s">
        <v>30</v>
      </c>
      <c r="AX282" s="14" t="s">
        <v>73</v>
      </c>
      <c r="AY282" s="268" t="s">
        <v>127</v>
      </c>
    </row>
    <row r="283" s="13" customFormat="1">
      <c r="A283" s="13"/>
      <c r="B283" s="233"/>
      <c r="C283" s="234"/>
      <c r="D283" s="235" t="s">
        <v>136</v>
      </c>
      <c r="E283" s="236" t="s">
        <v>1</v>
      </c>
      <c r="F283" s="237" t="s">
        <v>1146</v>
      </c>
      <c r="G283" s="234"/>
      <c r="H283" s="238">
        <v>10.039999999999999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136</v>
      </c>
      <c r="AU283" s="244" t="s">
        <v>142</v>
      </c>
      <c r="AV283" s="13" t="s">
        <v>83</v>
      </c>
      <c r="AW283" s="13" t="s">
        <v>30</v>
      </c>
      <c r="AX283" s="13" t="s">
        <v>81</v>
      </c>
      <c r="AY283" s="244" t="s">
        <v>127</v>
      </c>
    </row>
    <row r="284" s="2" customFormat="1" ht="37.8" customHeight="1">
      <c r="A284" s="38"/>
      <c r="B284" s="39"/>
      <c r="C284" s="219" t="s">
        <v>287</v>
      </c>
      <c r="D284" s="219" t="s">
        <v>130</v>
      </c>
      <c r="E284" s="220" t="s">
        <v>1147</v>
      </c>
      <c r="F284" s="221" t="s">
        <v>1148</v>
      </c>
      <c r="G284" s="222" t="s">
        <v>989</v>
      </c>
      <c r="H284" s="223">
        <v>25.436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38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0.045999999999999999</v>
      </c>
      <c r="T284" s="230">
        <f>S284*H284</f>
        <v>1.170056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134</v>
      </c>
      <c r="AT284" s="231" t="s">
        <v>130</v>
      </c>
      <c r="AU284" s="231" t="s">
        <v>142</v>
      </c>
      <c r="AY284" s="17" t="s">
        <v>127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81</v>
      </c>
      <c r="BK284" s="232">
        <f>ROUND(I284*H284,2)</f>
        <v>0</v>
      </c>
      <c r="BL284" s="17" t="s">
        <v>134</v>
      </c>
      <c r="BM284" s="231" t="s">
        <v>1149</v>
      </c>
    </row>
    <row r="285" s="14" customFormat="1">
      <c r="A285" s="14"/>
      <c r="B285" s="259"/>
      <c r="C285" s="260"/>
      <c r="D285" s="235" t="s">
        <v>136</v>
      </c>
      <c r="E285" s="261" t="s">
        <v>1</v>
      </c>
      <c r="F285" s="262" t="s">
        <v>1145</v>
      </c>
      <c r="G285" s="260"/>
      <c r="H285" s="261" t="s">
        <v>1</v>
      </c>
      <c r="I285" s="263"/>
      <c r="J285" s="260"/>
      <c r="K285" s="260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136</v>
      </c>
      <c r="AU285" s="268" t="s">
        <v>142</v>
      </c>
      <c r="AV285" s="14" t="s">
        <v>81</v>
      </c>
      <c r="AW285" s="14" t="s">
        <v>30</v>
      </c>
      <c r="AX285" s="14" t="s">
        <v>73</v>
      </c>
      <c r="AY285" s="268" t="s">
        <v>127</v>
      </c>
    </row>
    <row r="286" s="13" customFormat="1">
      <c r="A286" s="13"/>
      <c r="B286" s="233"/>
      <c r="C286" s="234"/>
      <c r="D286" s="235" t="s">
        <v>136</v>
      </c>
      <c r="E286" s="236" t="s">
        <v>1</v>
      </c>
      <c r="F286" s="237" t="s">
        <v>1150</v>
      </c>
      <c r="G286" s="234"/>
      <c r="H286" s="238">
        <v>25.436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136</v>
      </c>
      <c r="AU286" s="244" t="s">
        <v>142</v>
      </c>
      <c r="AV286" s="13" t="s">
        <v>83</v>
      </c>
      <c r="AW286" s="13" t="s">
        <v>30</v>
      </c>
      <c r="AX286" s="13" t="s">
        <v>81</v>
      </c>
      <c r="AY286" s="244" t="s">
        <v>127</v>
      </c>
    </row>
    <row r="287" s="12" customFormat="1" ht="20.88" customHeight="1">
      <c r="A287" s="12"/>
      <c r="B287" s="203"/>
      <c r="C287" s="204"/>
      <c r="D287" s="205" t="s">
        <v>72</v>
      </c>
      <c r="E287" s="217" t="s">
        <v>548</v>
      </c>
      <c r="F287" s="217" t="s">
        <v>1151</v>
      </c>
      <c r="G287" s="204"/>
      <c r="H287" s="204"/>
      <c r="I287" s="207"/>
      <c r="J287" s="218">
        <f>BK287</f>
        <v>0</v>
      </c>
      <c r="K287" s="204"/>
      <c r="L287" s="209"/>
      <c r="M287" s="210"/>
      <c r="N287" s="211"/>
      <c r="O287" s="211"/>
      <c r="P287" s="212">
        <f>SUM(P288:P293)</f>
        <v>0</v>
      </c>
      <c r="Q287" s="211"/>
      <c r="R287" s="212">
        <f>SUM(R288:R293)</f>
        <v>0</v>
      </c>
      <c r="S287" s="211"/>
      <c r="T287" s="213">
        <f>SUM(T288:T293)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4" t="s">
        <v>81</v>
      </c>
      <c r="AT287" s="215" t="s">
        <v>72</v>
      </c>
      <c r="AU287" s="215" t="s">
        <v>83</v>
      </c>
      <c r="AY287" s="214" t="s">
        <v>127</v>
      </c>
      <c r="BK287" s="216">
        <f>SUM(BK288:BK293)</f>
        <v>0</v>
      </c>
    </row>
    <row r="288" s="2" customFormat="1" ht="24.15" customHeight="1">
      <c r="A288" s="38"/>
      <c r="B288" s="39"/>
      <c r="C288" s="219" t="s">
        <v>310</v>
      </c>
      <c r="D288" s="219" t="s">
        <v>130</v>
      </c>
      <c r="E288" s="220" t="s">
        <v>1152</v>
      </c>
      <c r="F288" s="221" t="s">
        <v>1153</v>
      </c>
      <c r="G288" s="222" t="s">
        <v>145</v>
      </c>
      <c r="H288" s="223">
        <v>2.8610000000000002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38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148</v>
      </c>
      <c r="AT288" s="231" t="s">
        <v>130</v>
      </c>
      <c r="AU288" s="231" t="s">
        <v>142</v>
      </c>
      <c r="AY288" s="17" t="s">
        <v>127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81</v>
      </c>
      <c r="BK288" s="232">
        <f>ROUND(I288*H288,2)</f>
        <v>0</v>
      </c>
      <c r="BL288" s="17" t="s">
        <v>148</v>
      </c>
      <c r="BM288" s="231" t="s">
        <v>1154</v>
      </c>
    </row>
    <row r="289" s="2" customFormat="1" ht="24.15" customHeight="1">
      <c r="A289" s="38"/>
      <c r="B289" s="39"/>
      <c r="C289" s="219" t="s">
        <v>344</v>
      </c>
      <c r="D289" s="219" t="s">
        <v>130</v>
      </c>
      <c r="E289" s="220" t="s">
        <v>1155</v>
      </c>
      <c r="F289" s="221" t="s">
        <v>1156</v>
      </c>
      <c r="G289" s="222" t="s">
        <v>145</v>
      </c>
      <c r="H289" s="223">
        <v>2.8610000000000002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38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148</v>
      </c>
      <c r="AT289" s="231" t="s">
        <v>130</v>
      </c>
      <c r="AU289" s="231" t="s">
        <v>142</v>
      </c>
      <c r="AY289" s="17" t="s">
        <v>127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81</v>
      </c>
      <c r="BK289" s="232">
        <f>ROUND(I289*H289,2)</f>
        <v>0</v>
      </c>
      <c r="BL289" s="17" t="s">
        <v>148</v>
      </c>
      <c r="BM289" s="231" t="s">
        <v>1157</v>
      </c>
    </row>
    <row r="290" s="2" customFormat="1" ht="24.15" customHeight="1">
      <c r="A290" s="38"/>
      <c r="B290" s="39"/>
      <c r="C290" s="219" t="s">
        <v>348</v>
      </c>
      <c r="D290" s="219" t="s">
        <v>130</v>
      </c>
      <c r="E290" s="220" t="s">
        <v>1158</v>
      </c>
      <c r="F290" s="221" t="s">
        <v>1159</v>
      </c>
      <c r="G290" s="222" t="s">
        <v>145</v>
      </c>
      <c r="H290" s="223">
        <v>17.166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38</v>
      </c>
      <c r="O290" s="91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148</v>
      </c>
      <c r="AT290" s="231" t="s">
        <v>130</v>
      </c>
      <c r="AU290" s="231" t="s">
        <v>142</v>
      </c>
      <c r="AY290" s="17" t="s">
        <v>127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81</v>
      </c>
      <c r="BK290" s="232">
        <f>ROUND(I290*H290,2)</f>
        <v>0</v>
      </c>
      <c r="BL290" s="17" t="s">
        <v>148</v>
      </c>
      <c r="BM290" s="231" t="s">
        <v>1160</v>
      </c>
    </row>
    <row r="291" s="13" customFormat="1">
      <c r="A291" s="13"/>
      <c r="B291" s="233"/>
      <c r="C291" s="234"/>
      <c r="D291" s="235" t="s">
        <v>136</v>
      </c>
      <c r="E291" s="236" t="s">
        <v>1</v>
      </c>
      <c r="F291" s="237" t="s">
        <v>1161</v>
      </c>
      <c r="G291" s="234"/>
      <c r="H291" s="238">
        <v>17.166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136</v>
      </c>
      <c r="AU291" s="244" t="s">
        <v>142</v>
      </c>
      <c r="AV291" s="13" t="s">
        <v>83</v>
      </c>
      <c r="AW291" s="13" t="s">
        <v>30</v>
      </c>
      <c r="AX291" s="13" t="s">
        <v>81</v>
      </c>
      <c r="AY291" s="244" t="s">
        <v>127</v>
      </c>
    </row>
    <row r="292" s="2" customFormat="1" ht="33" customHeight="1">
      <c r="A292" s="38"/>
      <c r="B292" s="39"/>
      <c r="C292" s="219" t="s">
        <v>292</v>
      </c>
      <c r="D292" s="219" t="s">
        <v>130</v>
      </c>
      <c r="E292" s="220" t="s">
        <v>1162</v>
      </c>
      <c r="F292" s="221" t="s">
        <v>1163</v>
      </c>
      <c r="G292" s="222" t="s">
        <v>145</v>
      </c>
      <c r="H292" s="223">
        <v>2.8610000000000002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38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148</v>
      </c>
      <c r="AT292" s="231" t="s">
        <v>130</v>
      </c>
      <c r="AU292" s="231" t="s">
        <v>142</v>
      </c>
      <c r="AY292" s="17" t="s">
        <v>127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81</v>
      </c>
      <c r="BK292" s="232">
        <f>ROUND(I292*H292,2)</f>
        <v>0</v>
      </c>
      <c r="BL292" s="17" t="s">
        <v>148</v>
      </c>
      <c r="BM292" s="231" t="s">
        <v>1164</v>
      </c>
    </row>
    <row r="293" s="2" customFormat="1" ht="21.75" customHeight="1">
      <c r="A293" s="38"/>
      <c r="B293" s="39"/>
      <c r="C293" s="219" t="s">
        <v>355</v>
      </c>
      <c r="D293" s="219" t="s">
        <v>130</v>
      </c>
      <c r="E293" s="220" t="s">
        <v>1165</v>
      </c>
      <c r="F293" s="221" t="s">
        <v>1166</v>
      </c>
      <c r="G293" s="222" t="s">
        <v>145</v>
      </c>
      <c r="H293" s="223">
        <v>11.581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38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148</v>
      </c>
      <c r="AT293" s="231" t="s">
        <v>130</v>
      </c>
      <c r="AU293" s="231" t="s">
        <v>142</v>
      </c>
      <c r="AY293" s="17" t="s">
        <v>127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81</v>
      </c>
      <c r="BK293" s="232">
        <f>ROUND(I293*H293,2)</f>
        <v>0</v>
      </c>
      <c r="BL293" s="17" t="s">
        <v>148</v>
      </c>
      <c r="BM293" s="231" t="s">
        <v>1167</v>
      </c>
    </row>
    <row r="294" s="12" customFormat="1" ht="25.92" customHeight="1">
      <c r="A294" s="12"/>
      <c r="B294" s="203"/>
      <c r="C294" s="204"/>
      <c r="D294" s="205" t="s">
        <v>72</v>
      </c>
      <c r="E294" s="206" t="s">
        <v>125</v>
      </c>
      <c r="F294" s="206" t="s">
        <v>126</v>
      </c>
      <c r="G294" s="204"/>
      <c r="H294" s="204"/>
      <c r="I294" s="207"/>
      <c r="J294" s="208">
        <f>BK294</f>
        <v>0</v>
      </c>
      <c r="K294" s="204"/>
      <c r="L294" s="209"/>
      <c r="M294" s="210"/>
      <c r="N294" s="211"/>
      <c r="O294" s="211"/>
      <c r="P294" s="212">
        <f>P295+P307+P317+P326+P334+P340</f>
        <v>0</v>
      </c>
      <c r="Q294" s="211"/>
      <c r="R294" s="212">
        <f>R295+R307+R317+R326+R334+R340</f>
        <v>0.25987003999999997</v>
      </c>
      <c r="S294" s="211"/>
      <c r="T294" s="213">
        <f>T295+T307+T317+T326+T334+T340</f>
        <v>0.066440000000000013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4" t="s">
        <v>83</v>
      </c>
      <c r="AT294" s="215" t="s">
        <v>72</v>
      </c>
      <c r="AU294" s="215" t="s">
        <v>73</v>
      </c>
      <c r="AY294" s="214" t="s">
        <v>127</v>
      </c>
      <c r="BK294" s="216">
        <f>BK295+BK307+BK317+BK326+BK334+BK340</f>
        <v>0</v>
      </c>
    </row>
    <row r="295" s="12" customFormat="1" ht="22.8" customHeight="1">
      <c r="A295" s="12"/>
      <c r="B295" s="203"/>
      <c r="C295" s="204"/>
      <c r="D295" s="205" t="s">
        <v>72</v>
      </c>
      <c r="E295" s="217" t="s">
        <v>1168</v>
      </c>
      <c r="F295" s="217" t="s">
        <v>1169</v>
      </c>
      <c r="G295" s="204"/>
      <c r="H295" s="204"/>
      <c r="I295" s="207"/>
      <c r="J295" s="218">
        <f>BK295</f>
        <v>0</v>
      </c>
      <c r="K295" s="204"/>
      <c r="L295" s="209"/>
      <c r="M295" s="210"/>
      <c r="N295" s="211"/>
      <c r="O295" s="211"/>
      <c r="P295" s="212">
        <f>SUM(P296:P306)</f>
        <v>0</v>
      </c>
      <c r="Q295" s="211"/>
      <c r="R295" s="212">
        <f>SUM(R296:R306)</f>
        <v>0.028088999999999999</v>
      </c>
      <c r="S295" s="211"/>
      <c r="T295" s="213">
        <f>SUM(T296:T306)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4" t="s">
        <v>83</v>
      </c>
      <c r="AT295" s="215" t="s">
        <v>72</v>
      </c>
      <c r="AU295" s="215" t="s">
        <v>81</v>
      </c>
      <c r="AY295" s="214" t="s">
        <v>127</v>
      </c>
      <c r="BK295" s="216">
        <f>SUM(BK296:BK306)</f>
        <v>0</v>
      </c>
    </row>
    <row r="296" s="2" customFormat="1" ht="24.15" customHeight="1">
      <c r="A296" s="38"/>
      <c r="B296" s="39"/>
      <c r="C296" s="219" t="s">
        <v>359</v>
      </c>
      <c r="D296" s="219" t="s">
        <v>130</v>
      </c>
      <c r="E296" s="220" t="s">
        <v>1170</v>
      </c>
      <c r="F296" s="221" t="s">
        <v>1171</v>
      </c>
      <c r="G296" s="222" t="s">
        <v>989</v>
      </c>
      <c r="H296" s="223">
        <v>1.98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38</v>
      </c>
      <c r="O296" s="91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134</v>
      </c>
      <c r="AT296" s="231" t="s">
        <v>130</v>
      </c>
      <c r="AU296" s="231" t="s">
        <v>83</v>
      </c>
      <c r="AY296" s="17" t="s">
        <v>127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81</v>
      </c>
      <c r="BK296" s="232">
        <f>ROUND(I296*H296,2)</f>
        <v>0</v>
      </c>
      <c r="BL296" s="17" t="s">
        <v>134</v>
      </c>
      <c r="BM296" s="231" t="s">
        <v>1172</v>
      </c>
    </row>
    <row r="297" s="14" customFormat="1">
      <c r="A297" s="14"/>
      <c r="B297" s="259"/>
      <c r="C297" s="260"/>
      <c r="D297" s="235" t="s">
        <v>136</v>
      </c>
      <c r="E297" s="261" t="s">
        <v>1</v>
      </c>
      <c r="F297" s="262" t="s">
        <v>1112</v>
      </c>
      <c r="G297" s="260"/>
      <c r="H297" s="261" t="s">
        <v>1</v>
      </c>
      <c r="I297" s="263"/>
      <c r="J297" s="260"/>
      <c r="K297" s="260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136</v>
      </c>
      <c r="AU297" s="268" t="s">
        <v>83</v>
      </c>
      <c r="AV297" s="14" t="s">
        <v>81</v>
      </c>
      <c r="AW297" s="14" t="s">
        <v>30</v>
      </c>
      <c r="AX297" s="14" t="s">
        <v>73</v>
      </c>
      <c r="AY297" s="268" t="s">
        <v>127</v>
      </c>
    </row>
    <row r="298" s="13" customFormat="1">
      <c r="A298" s="13"/>
      <c r="B298" s="233"/>
      <c r="C298" s="234"/>
      <c r="D298" s="235" t="s">
        <v>136</v>
      </c>
      <c r="E298" s="236" t="s">
        <v>1</v>
      </c>
      <c r="F298" s="237" t="s">
        <v>1173</v>
      </c>
      <c r="G298" s="234"/>
      <c r="H298" s="238">
        <v>1.98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136</v>
      </c>
      <c r="AU298" s="244" t="s">
        <v>83</v>
      </c>
      <c r="AV298" s="13" t="s">
        <v>83</v>
      </c>
      <c r="AW298" s="13" t="s">
        <v>30</v>
      </c>
      <c r="AX298" s="13" t="s">
        <v>81</v>
      </c>
      <c r="AY298" s="244" t="s">
        <v>127</v>
      </c>
    </row>
    <row r="299" s="2" customFormat="1" ht="16.5" customHeight="1">
      <c r="A299" s="38"/>
      <c r="B299" s="39"/>
      <c r="C299" s="245" t="s">
        <v>363</v>
      </c>
      <c r="D299" s="245" t="s">
        <v>154</v>
      </c>
      <c r="E299" s="246" t="s">
        <v>1174</v>
      </c>
      <c r="F299" s="247" t="s">
        <v>1175</v>
      </c>
      <c r="G299" s="248" t="s">
        <v>1176</v>
      </c>
      <c r="H299" s="249">
        <v>0.39600000000000002</v>
      </c>
      <c r="I299" s="250"/>
      <c r="J299" s="251">
        <f>ROUND(I299*H299,2)</f>
        <v>0</v>
      </c>
      <c r="K299" s="252"/>
      <c r="L299" s="253"/>
      <c r="M299" s="254" t="s">
        <v>1</v>
      </c>
      <c r="N299" s="255" t="s">
        <v>38</v>
      </c>
      <c r="O299" s="91"/>
      <c r="P299" s="229">
        <f>O299*H299</f>
        <v>0</v>
      </c>
      <c r="Q299" s="229">
        <v>0.001</v>
      </c>
      <c r="R299" s="229">
        <f>Q299*H299</f>
        <v>0.00039600000000000003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157</v>
      </c>
      <c r="AT299" s="231" t="s">
        <v>154</v>
      </c>
      <c r="AU299" s="231" t="s">
        <v>83</v>
      </c>
      <c r="AY299" s="17" t="s">
        <v>127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81</v>
      </c>
      <c r="BK299" s="232">
        <f>ROUND(I299*H299,2)</f>
        <v>0</v>
      </c>
      <c r="BL299" s="17" t="s">
        <v>134</v>
      </c>
      <c r="BM299" s="231" t="s">
        <v>1177</v>
      </c>
    </row>
    <row r="300" s="13" customFormat="1">
      <c r="A300" s="13"/>
      <c r="B300" s="233"/>
      <c r="C300" s="234"/>
      <c r="D300" s="235" t="s">
        <v>136</v>
      </c>
      <c r="E300" s="236" t="s">
        <v>1</v>
      </c>
      <c r="F300" s="237" t="s">
        <v>1178</v>
      </c>
      <c r="G300" s="234"/>
      <c r="H300" s="238">
        <v>0.39600000000000002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136</v>
      </c>
      <c r="AU300" s="244" t="s">
        <v>83</v>
      </c>
      <c r="AV300" s="13" t="s">
        <v>83</v>
      </c>
      <c r="AW300" s="13" t="s">
        <v>30</v>
      </c>
      <c r="AX300" s="13" t="s">
        <v>81</v>
      </c>
      <c r="AY300" s="244" t="s">
        <v>127</v>
      </c>
    </row>
    <row r="301" s="2" customFormat="1" ht="24.15" customHeight="1">
      <c r="A301" s="38"/>
      <c r="B301" s="39"/>
      <c r="C301" s="219" t="s">
        <v>367</v>
      </c>
      <c r="D301" s="219" t="s">
        <v>130</v>
      </c>
      <c r="E301" s="220" t="s">
        <v>1179</v>
      </c>
      <c r="F301" s="221" t="s">
        <v>1180</v>
      </c>
      <c r="G301" s="222" t="s">
        <v>989</v>
      </c>
      <c r="H301" s="223">
        <v>3.96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38</v>
      </c>
      <c r="O301" s="91"/>
      <c r="P301" s="229">
        <f>O301*H301</f>
        <v>0</v>
      </c>
      <c r="Q301" s="229">
        <v>0.00040000000000000002</v>
      </c>
      <c r="R301" s="229">
        <f>Q301*H301</f>
        <v>0.0015840000000000001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134</v>
      </c>
      <c r="AT301" s="231" t="s">
        <v>130</v>
      </c>
      <c r="AU301" s="231" t="s">
        <v>83</v>
      </c>
      <c r="AY301" s="17" t="s">
        <v>127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81</v>
      </c>
      <c r="BK301" s="232">
        <f>ROUND(I301*H301,2)</f>
        <v>0</v>
      </c>
      <c r="BL301" s="17" t="s">
        <v>134</v>
      </c>
      <c r="BM301" s="231" t="s">
        <v>1181</v>
      </c>
    </row>
    <row r="302" s="14" customFormat="1">
      <c r="A302" s="14"/>
      <c r="B302" s="259"/>
      <c r="C302" s="260"/>
      <c r="D302" s="235" t="s">
        <v>136</v>
      </c>
      <c r="E302" s="261" t="s">
        <v>1</v>
      </c>
      <c r="F302" s="262" t="s">
        <v>1112</v>
      </c>
      <c r="G302" s="260"/>
      <c r="H302" s="261" t="s">
        <v>1</v>
      </c>
      <c r="I302" s="263"/>
      <c r="J302" s="260"/>
      <c r="K302" s="260"/>
      <c r="L302" s="264"/>
      <c r="M302" s="265"/>
      <c r="N302" s="266"/>
      <c r="O302" s="266"/>
      <c r="P302" s="266"/>
      <c r="Q302" s="266"/>
      <c r="R302" s="266"/>
      <c r="S302" s="266"/>
      <c r="T302" s="26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8" t="s">
        <v>136</v>
      </c>
      <c r="AU302" s="268" t="s">
        <v>83</v>
      </c>
      <c r="AV302" s="14" t="s">
        <v>81</v>
      </c>
      <c r="AW302" s="14" t="s">
        <v>30</v>
      </c>
      <c r="AX302" s="14" t="s">
        <v>73</v>
      </c>
      <c r="AY302" s="268" t="s">
        <v>127</v>
      </c>
    </row>
    <row r="303" s="13" customFormat="1">
      <c r="A303" s="13"/>
      <c r="B303" s="233"/>
      <c r="C303" s="234"/>
      <c r="D303" s="235" t="s">
        <v>136</v>
      </c>
      <c r="E303" s="236" t="s">
        <v>1</v>
      </c>
      <c r="F303" s="237" t="s">
        <v>1182</v>
      </c>
      <c r="G303" s="234"/>
      <c r="H303" s="238">
        <v>3.96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136</v>
      </c>
      <c r="AU303" s="244" t="s">
        <v>83</v>
      </c>
      <c r="AV303" s="13" t="s">
        <v>83</v>
      </c>
      <c r="AW303" s="13" t="s">
        <v>30</v>
      </c>
      <c r="AX303" s="13" t="s">
        <v>81</v>
      </c>
      <c r="AY303" s="244" t="s">
        <v>127</v>
      </c>
    </row>
    <row r="304" s="2" customFormat="1" ht="37.8" customHeight="1">
      <c r="A304" s="38"/>
      <c r="B304" s="39"/>
      <c r="C304" s="245" t="s">
        <v>372</v>
      </c>
      <c r="D304" s="245" t="s">
        <v>154</v>
      </c>
      <c r="E304" s="246" t="s">
        <v>1183</v>
      </c>
      <c r="F304" s="247" t="s">
        <v>1184</v>
      </c>
      <c r="G304" s="248" t="s">
        <v>989</v>
      </c>
      <c r="H304" s="249">
        <v>4.835</v>
      </c>
      <c r="I304" s="250"/>
      <c r="J304" s="251">
        <f>ROUND(I304*H304,2)</f>
        <v>0</v>
      </c>
      <c r="K304" s="252"/>
      <c r="L304" s="253"/>
      <c r="M304" s="254" t="s">
        <v>1</v>
      </c>
      <c r="N304" s="255" t="s">
        <v>38</v>
      </c>
      <c r="O304" s="91"/>
      <c r="P304" s="229">
        <f>O304*H304</f>
        <v>0</v>
      </c>
      <c r="Q304" s="229">
        <v>0.0054000000000000003</v>
      </c>
      <c r="R304" s="229">
        <f>Q304*H304</f>
        <v>0.026109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157</v>
      </c>
      <c r="AT304" s="231" t="s">
        <v>154</v>
      </c>
      <c r="AU304" s="231" t="s">
        <v>83</v>
      </c>
      <c r="AY304" s="17" t="s">
        <v>127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81</v>
      </c>
      <c r="BK304" s="232">
        <f>ROUND(I304*H304,2)</f>
        <v>0</v>
      </c>
      <c r="BL304" s="17" t="s">
        <v>134</v>
      </c>
      <c r="BM304" s="231" t="s">
        <v>1185</v>
      </c>
    </row>
    <row r="305" s="13" customFormat="1">
      <c r="A305" s="13"/>
      <c r="B305" s="233"/>
      <c r="C305" s="234"/>
      <c r="D305" s="235" t="s">
        <v>136</v>
      </c>
      <c r="E305" s="236" t="s">
        <v>1</v>
      </c>
      <c r="F305" s="237" t="s">
        <v>1186</v>
      </c>
      <c r="G305" s="234"/>
      <c r="H305" s="238">
        <v>4.835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136</v>
      </c>
      <c r="AU305" s="244" t="s">
        <v>83</v>
      </c>
      <c r="AV305" s="13" t="s">
        <v>83</v>
      </c>
      <c r="AW305" s="13" t="s">
        <v>30</v>
      </c>
      <c r="AX305" s="13" t="s">
        <v>81</v>
      </c>
      <c r="AY305" s="244" t="s">
        <v>127</v>
      </c>
    </row>
    <row r="306" s="2" customFormat="1" ht="24.15" customHeight="1">
      <c r="A306" s="38"/>
      <c r="B306" s="39"/>
      <c r="C306" s="219" t="s">
        <v>376</v>
      </c>
      <c r="D306" s="219" t="s">
        <v>130</v>
      </c>
      <c r="E306" s="220" t="s">
        <v>1187</v>
      </c>
      <c r="F306" s="221" t="s">
        <v>1188</v>
      </c>
      <c r="G306" s="222" t="s">
        <v>1189</v>
      </c>
      <c r="H306" s="280"/>
      <c r="I306" s="224"/>
      <c r="J306" s="225">
        <f>ROUND(I306*H306,2)</f>
        <v>0</v>
      </c>
      <c r="K306" s="226"/>
      <c r="L306" s="44"/>
      <c r="M306" s="227" t="s">
        <v>1</v>
      </c>
      <c r="N306" s="228" t="s">
        <v>38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134</v>
      </c>
      <c r="AT306" s="231" t="s">
        <v>130</v>
      </c>
      <c r="AU306" s="231" t="s">
        <v>83</v>
      </c>
      <c r="AY306" s="17" t="s">
        <v>127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81</v>
      </c>
      <c r="BK306" s="232">
        <f>ROUND(I306*H306,2)</f>
        <v>0</v>
      </c>
      <c r="BL306" s="17" t="s">
        <v>134</v>
      </c>
      <c r="BM306" s="231" t="s">
        <v>1190</v>
      </c>
    </row>
    <row r="307" s="12" customFormat="1" ht="22.8" customHeight="1">
      <c r="A307" s="12"/>
      <c r="B307" s="203"/>
      <c r="C307" s="204"/>
      <c r="D307" s="205" t="s">
        <v>72</v>
      </c>
      <c r="E307" s="217" t="s">
        <v>1191</v>
      </c>
      <c r="F307" s="217" t="s">
        <v>1192</v>
      </c>
      <c r="G307" s="204"/>
      <c r="H307" s="204"/>
      <c r="I307" s="207"/>
      <c r="J307" s="218">
        <f>BK307</f>
        <v>0</v>
      </c>
      <c r="K307" s="204"/>
      <c r="L307" s="209"/>
      <c r="M307" s="210"/>
      <c r="N307" s="211"/>
      <c r="O307" s="211"/>
      <c r="P307" s="212">
        <f>SUM(P308:P316)</f>
        <v>0</v>
      </c>
      <c r="Q307" s="211"/>
      <c r="R307" s="212">
        <f>SUM(R308:R316)</f>
        <v>0.092820000000000014</v>
      </c>
      <c r="S307" s="211"/>
      <c r="T307" s="213">
        <f>SUM(T308:T316)</f>
        <v>0.066440000000000013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4" t="s">
        <v>83</v>
      </c>
      <c r="AT307" s="215" t="s">
        <v>72</v>
      </c>
      <c r="AU307" s="215" t="s">
        <v>81</v>
      </c>
      <c r="AY307" s="214" t="s">
        <v>127</v>
      </c>
      <c r="BK307" s="216">
        <f>SUM(BK308:BK316)</f>
        <v>0</v>
      </c>
    </row>
    <row r="308" s="2" customFormat="1" ht="24.15" customHeight="1">
      <c r="A308" s="38"/>
      <c r="B308" s="39"/>
      <c r="C308" s="219" t="s">
        <v>380</v>
      </c>
      <c r="D308" s="219" t="s">
        <v>130</v>
      </c>
      <c r="E308" s="220" t="s">
        <v>1193</v>
      </c>
      <c r="F308" s="221" t="s">
        <v>1194</v>
      </c>
      <c r="G308" s="222" t="s">
        <v>133</v>
      </c>
      <c r="H308" s="223">
        <v>1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38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134</v>
      </c>
      <c r="AT308" s="231" t="s">
        <v>130</v>
      </c>
      <c r="AU308" s="231" t="s">
        <v>83</v>
      </c>
      <c r="AY308" s="17" t="s">
        <v>127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81</v>
      </c>
      <c r="BK308" s="232">
        <f>ROUND(I308*H308,2)</f>
        <v>0</v>
      </c>
      <c r="BL308" s="17" t="s">
        <v>134</v>
      </c>
      <c r="BM308" s="231" t="s">
        <v>1195</v>
      </c>
    </row>
    <row r="309" s="13" customFormat="1">
      <c r="A309" s="13"/>
      <c r="B309" s="233"/>
      <c r="C309" s="234"/>
      <c r="D309" s="235" t="s">
        <v>136</v>
      </c>
      <c r="E309" s="236" t="s">
        <v>1</v>
      </c>
      <c r="F309" s="237" t="s">
        <v>81</v>
      </c>
      <c r="G309" s="234"/>
      <c r="H309" s="238">
        <v>1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136</v>
      </c>
      <c r="AU309" s="244" t="s">
        <v>83</v>
      </c>
      <c r="AV309" s="13" t="s">
        <v>83</v>
      </c>
      <c r="AW309" s="13" t="s">
        <v>30</v>
      </c>
      <c r="AX309" s="13" t="s">
        <v>81</v>
      </c>
      <c r="AY309" s="244" t="s">
        <v>127</v>
      </c>
    </row>
    <row r="310" s="2" customFormat="1" ht="24.15" customHeight="1">
      <c r="A310" s="38"/>
      <c r="B310" s="39"/>
      <c r="C310" s="245" t="s">
        <v>384</v>
      </c>
      <c r="D310" s="245" t="s">
        <v>154</v>
      </c>
      <c r="E310" s="246" t="s">
        <v>1196</v>
      </c>
      <c r="F310" s="247" t="s">
        <v>1197</v>
      </c>
      <c r="G310" s="248" t="s">
        <v>133</v>
      </c>
      <c r="H310" s="249">
        <v>1</v>
      </c>
      <c r="I310" s="250"/>
      <c r="J310" s="251">
        <f>ROUND(I310*H310,2)</f>
        <v>0</v>
      </c>
      <c r="K310" s="252"/>
      <c r="L310" s="253"/>
      <c r="M310" s="254" t="s">
        <v>1</v>
      </c>
      <c r="N310" s="255" t="s">
        <v>38</v>
      </c>
      <c r="O310" s="91"/>
      <c r="P310" s="229">
        <f>O310*H310</f>
        <v>0</v>
      </c>
      <c r="Q310" s="229">
        <v>0.0057000000000000002</v>
      </c>
      <c r="R310" s="229">
        <f>Q310*H310</f>
        <v>0.0057000000000000002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157</v>
      </c>
      <c r="AT310" s="231" t="s">
        <v>154</v>
      </c>
      <c r="AU310" s="231" t="s">
        <v>83</v>
      </c>
      <c r="AY310" s="17" t="s">
        <v>127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81</v>
      </c>
      <c r="BK310" s="232">
        <f>ROUND(I310*H310,2)</f>
        <v>0</v>
      </c>
      <c r="BL310" s="17" t="s">
        <v>134</v>
      </c>
      <c r="BM310" s="231" t="s">
        <v>1198</v>
      </c>
    </row>
    <row r="311" s="2" customFormat="1" ht="33" customHeight="1">
      <c r="A311" s="38"/>
      <c r="B311" s="39"/>
      <c r="C311" s="219" t="s">
        <v>389</v>
      </c>
      <c r="D311" s="219" t="s">
        <v>130</v>
      </c>
      <c r="E311" s="220" t="s">
        <v>1199</v>
      </c>
      <c r="F311" s="221" t="s">
        <v>1200</v>
      </c>
      <c r="G311" s="222" t="s">
        <v>139</v>
      </c>
      <c r="H311" s="223">
        <v>2.2000000000000002</v>
      </c>
      <c r="I311" s="224"/>
      <c r="J311" s="225">
        <f>ROUND(I311*H311,2)</f>
        <v>0</v>
      </c>
      <c r="K311" s="226"/>
      <c r="L311" s="44"/>
      <c r="M311" s="227" t="s">
        <v>1</v>
      </c>
      <c r="N311" s="228" t="s">
        <v>38</v>
      </c>
      <c r="O311" s="91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134</v>
      </c>
      <c r="AT311" s="231" t="s">
        <v>130</v>
      </c>
      <c r="AU311" s="231" t="s">
        <v>83</v>
      </c>
      <c r="AY311" s="17" t="s">
        <v>127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81</v>
      </c>
      <c r="BK311" s="232">
        <f>ROUND(I311*H311,2)</f>
        <v>0</v>
      </c>
      <c r="BL311" s="17" t="s">
        <v>134</v>
      </c>
      <c r="BM311" s="231" t="s">
        <v>1201</v>
      </c>
    </row>
    <row r="312" s="13" customFormat="1">
      <c r="A312" s="13"/>
      <c r="B312" s="233"/>
      <c r="C312" s="234"/>
      <c r="D312" s="235" t="s">
        <v>136</v>
      </c>
      <c r="E312" s="236" t="s">
        <v>1</v>
      </c>
      <c r="F312" s="237" t="s">
        <v>1202</v>
      </c>
      <c r="G312" s="234"/>
      <c r="H312" s="238">
        <v>2.2000000000000002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136</v>
      </c>
      <c r="AU312" s="244" t="s">
        <v>83</v>
      </c>
      <c r="AV312" s="13" t="s">
        <v>83</v>
      </c>
      <c r="AW312" s="13" t="s">
        <v>30</v>
      </c>
      <c r="AX312" s="13" t="s">
        <v>81</v>
      </c>
      <c r="AY312" s="244" t="s">
        <v>127</v>
      </c>
    </row>
    <row r="313" s="2" customFormat="1" ht="16.5" customHeight="1">
      <c r="A313" s="38"/>
      <c r="B313" s="39"/>
      <c r="C313" s="245" t="s">
        <v>394</v>
      </c>
      <c r="D313" s="245" t="s">
        <v>154</v>
      </c>
      <c r="E313" s="246" t="s">
        <v>1203</v>
      </c>
      <c r="F313" s="247" t="s">
        <v>1204</v>
      </c>
      <c r="G313" s="248" t="s">
        <v>139</v>
      </c>
      <c r="H313" s="249">
        <v>2.2000000000000002</v>
      </c>
      <c r="I313" s="250"/>
      <c r="J313" s="251">
        <f>ROUND(I313*H313,2)</f>
        <v>0</v>
      </c>
      <c r="K313" s="252"/>
      <c r="L313" s="253"/>
      <c r="M313" s="254" t="s">
        <v>1</v>
      </c>
      <c r="N313" s="255" t="s">
        <v>38</v>
      </c>
      <c r="O313" s="91"/>
      <c r="P313" s="229">
        <f>O313*H313</f>
        <v>0</v>
      </c>
      <c r="Q313" s="229">
        <v>0.039600000000000003</v>
      </c>
      <c r="R313" s="229">
        <f>Q313*H313</f>
        <v>0.087120000000000017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157</v>
      </c>
      <c r="AT313" s="231" t="s">
        <v>154</v>
      </c>
      <c r="AU313" s="231" t="s">
        <v>83</v>
      </c>
      <c r="AY313" s="17" t="s">
        <v>127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81</v>
      </c>
      <c r="BK313" s="232">
        <f>ROUND(I313*H313,2)</f>
        <v>0</v>
      </c>
      <c r="BL313" s="17" t="s">
        <v>134</v>
      </c>
      <c r="BM313" s="231" t="s">
        <v>1205</v>
      </c>
    </row>
    <row r="314" s="2" customFormat="1" ht="44.25" customHeight="1">
      <c r="A314" s="38"/>
      <c r="B314" s="39"/>
      <c r="C314" s="219" t="s">
        <v>398</v>
      </c>
      <c r="D314" s="219" t="s">
        <v>130</v>
      </c>
      <c r="E314" s="220" t="s">
        <v>1206</v>
      </c>
      <c r="F314" s="221" t="s">
        <v>1207</v>
      </c>
      <c r="G314" s="222" t="s">
        <v>139</v>
      </c>
      <c r="H314" s="223">
        <v>2.2000000000000002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38</v>
      </c>
      <c r="O314" s="91"/>
      <c r="P314" s="229">
        <f>O314*H314</f>
        <v>0</v>
      </c>
      <c r="Q314" s="229">
        <v>0</v>
      </c>
      <c r="R314" s="229">
        <f>Q314*H314</f>
        <v>0</v>
      </c>
      <c r="S314" s="229">
        <v>0.030200000000000001</v>
      </c>
      <c r="T314" s="230">
        <f>S314*H314</f>
        <v>0.066440000000000013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134</v>
      </c>
      <c r="AT314" s="231" t="s">
        <v>130</v>
      </c>
      <c r="AU314" s="231" t="s">
        <v>83</v>
      </c>
      <c r="AY314" s="17" t="s">
        <v>127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81</v>
      </c>
      <c r="BK314" s="232">
        <f>ROUND(I314*H314,2)</f>
        <v>0</v>
      </c>
      <c r="BL314" s="17" t="s">
        <v>134</v>
      </c>
      <c r="BM314" s="231" t="s">
        <v>1208</v>
      </c>
    </row>
    <row r="315" s="13" customFormat="1">
      <c r="A315" s="13"/>
      <c r="B315" s="233"/>
      <c r="C315" s="234"/>
      <c r="D315" s="235" t="s">
        <v>136</v>
      </c>
      <c r="E315" s="236" t="s">
        <v>1</v>
      </c>
      <c r="F315" s="237" t="s">
        <v>1202</v>
      </c>
      <c r="G315" s="234"/>
      <c r="H315" s="238">
        <v>2.2000000000000002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136</v>
      </c>
      <c r="AU315" s="244" t="s">
        <v>83</v>
      </c>
      <c r="AV315" s="13" t="s">
        <v>83</v>
      </c>
      <c r="AW315" s="13" t="s">
        <v>30</v>
      </c>
      <c r="AX315" s="13" t="s">
        <v>81</v>
      </c>
      <c r="AY315" s="244" t="s">
        <v>127</v>
      </c>
    </row>
    <row r="316" s="2" customFormat="1" ht="24.15" customHeight="1">
      <c r="A316" s="38"/>
      <c r="B316" s="39"/>
      <c r="C316" s="219" t="s">
        <v>402</v>
      </c>
      <c r="D316" s="219" t="s">
        <v>130</v>
      </c>
      <c r="E316" s="220" t="s">
        <v>1209</v>
      </c>
      <c r="F316" s="221" t="s">
        <v>1210</v>
      </c>
      <c r="G316" s="222" t="s">
        <v>145</v>
      </c>
      <c r="H316" s="223">
        <v>0.092999999999999999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38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134</v>
      </c>
      <c r="AT316" s="231" t="s">
        <v>130</v>
      </c>
      <c r="AU316" s="231" t="s">
        <v>83</v>
      </c>
      <c r="AY316" s="17" t="s">
        <v>127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81</v>
      </c>
      <c r="BK316" s="232">
        <f>ROUND(I316*H316,2)</f>
        <v>0</v>
      </c>
      <c r="BL316" s="17" t="s">
        <v>134</v>
      </c>
      <c r="BM316" s="231" t="s">
        <v>1211</v>
      </c>
    </row>
    <row r="317" s="12" customFormat="1" ht="22.8" customHeight="1">
      <c r="A317" s="12"/>
      <c r="B317" s="203"/>
      <c r="C317" s="204"/>
      <c r="D317" s="205" t="s">
        <v>72</v>
      </c>
      <c r="E317" s="217" t="s">
        <v>1212</v>
      </c>
      <c r="F317" s="217" t="s">
        <v>1213</v>
      </c>
      <c r="G317" s="204"/>
      <c r="H317" s="204"/>
      <c r="I317" s="207"/>
      <c r="J317" s="218">
        <f>BK317</f>
        <v>0</v>
      </c>
      <c r="K317" s="204"/>
      <c r="L317" s="209"/>
      <c r="M317" s="210"/>
      <c r="N317" s="211"/>
      <c r="O317" s="211"/>
      <c r="P317" s="212">
        <f>SUM(P318:P325)</f>
        <v>0</v>
      </c>
      <c r="Q317" s="211"/>
      <c r="R317" s="212">
        <f>SUM(R318:R325)</f>
        <v>0.0062852000000000012</v>
      </c>
      <c r="S317" s="211"/>
      <c r="T317" s="213">
        <f>SUM(T318:T325)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4" t="s">
        <v>83</v>
      </c>
      <c r="AT317" s="215" t="s">
        <v>72</v>
      </c>
      <c r="AU317" s="215" t="s">
        <v>81</v>
      </c>
      <c r="AY317" s="214" t="s">
        <v>127</v>
      </c>
      <c r="BK317" s="216">
        <f>SUM(BK318:BK325)</f>
        <v>0</v>
      </c>
    </row>
    <row r="318" s="2" customFormat="1" ht="24.15" customHeight="1">
      <c r="A318" s="38"/>
      <c r="B318" s="39"/>
      <c r="C318" s="219" t="s">
        <v>406</v>
      </c>
      <c r="D318" s="219" t="s">
        <v>130</v>
      </c>
      <c r="E318" s="220" t="s">
        <v>1214</v>
      </c>
      <c r="F318" s="221" t="s">
        <v>1215</v>
      </c>
      <c r="G318" s="222" t="s">
        <v>133</v>
      </c>
      <c r="H318" s="223">
        <v>1</v>
      </c>
      <c r="I318" s="224"/>
      <c r="J318" s="225">
        <f>ROUND(I318*H318,2)</f>
        <v>0</v>
      </c>
      <c r="K318" s="226"/>
      <c r="L318" s="44"/>
      <c r="M318" s="227" t="s">
        <v>1</v>
      </c>
      <c r="N318" s="228" t="s">
        <v>38</v>
      </c>
      <c r="O318" s="91"/>
      <c r="P318" s="229">
        <f>O318*H318</f>
        <v>0</v>
      </c>
      <c r="Q318" s="229">
        <v>0.00027</v>
      </c>
      <c r="R318" s="229">
        <f>Q318*H318</f>
        <v>0.00027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134</v>
      </c>
      <c r="AT318" s="231" t="s">
        <v>130</v>
      </c>
      <c r="AU318" s="231" t="s">
        <v>83</v>
      </c>
      <c r="AY318" s="17" t="s">
        <v>127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81</v>
      </c>
      <c r="BK318" s="232">
        <f>ROUND(I318*H318,2)</f>
        <v>0</v>
      </c>
      <c r="BL318" s="17" t="s">
        <v>134</v>
      </c>
      <c r="BM318" s="231" t="s">
        <v>1216</v>
      </c>
    </row>
    <row r="319" s="13" customFormat="1">
      <c r="A319" s="13"/>
      <c r="B319" s="233"/>
      <c r="C319" s="234"/>
      <c r="D319" s="235" t="s">
        <v>136</v>
      </c>
      <c r="E319" s="236" t="s">
        <v>1</v>
      </c>
      <c r="F319" s="237" t="s">
        <v>81</v>
      </c>
      <c r="G319" s="234"/>
      <c r="H319" s="238">
        <v>1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136</v>
      </c>
      <c r="AU319" s="244" t="s">
        <v>83</v>
      </c>
      <c r="AV319" s="13" t="s">
        <v>83</v>
      </c>
      <c r="AW319" s="13" t="s">
        <v>30</v>
      </c>
      <c r="AX319" s="13" t="s">
        <v>81</v>
      </c>
      <c r="AY319" s="244" t="s">
        <v>127</v>
      </c>
    </row>
    <row r="320" s="2" customFormat="1" ht="24.15" customHeight="1">
      <c r="A320" s="38"/>
      <c r="B320" s="39"/>
      <c r="C320" s="245" t="s">
        <v>410</v>
      </c>
      <c r="D320" s="245" t="s">
        <v>154</v>
      </c>
      <c r="E320" s="246" t="s">
        <v>1217</v>
      </c>
      <c r="F320" s="247" t="s">
        <v>1218</v>
      </c>
      <c r="G320" s="248" t="s">
        <v>989</v>
      </c>
      <c r="H320" s="249">
        <v>0.16</v>
      </c>
      <c r="I320" s="250"/>
      <c r="J320" s="251">
        <f>ROUND(I320*H320,2)</f>
        <v>0</v>
      </c>
      <c r="K320" s="252"/>
      <c r="L320" s="253"/>
      <c r="M320" s="254" t="s">
        <v>1</v>
      </c>
      <c r="N320" s="255" t="s">
        <v>38</v>
      </c>
      <c r="O320" s="91"/>
      <c r="P320" s="229">
        <f>O320*H320</f>
        <v>0</v>
      </c>
      <c r="Q320" s="229">
        <v>0.034720000000000001</v>
      </c>
      <c r="R320" s="229">
        <f>Q320*H320</f>
        <v>0.0055552000000000006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157</v>
      </c>
      <c r="AT320" s="231" t="s">
        <v>154</v>
      </c>
      <c r="AU320" s="231" t="s">
        <v>83</v>
      </c>
      <c r="AY320" s="17" t="s">
        <v>127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81</v>
      </c>
      <c r="BK320" s="232">
        <f>ROUND(I320*H320,2)</f>
        <v>0</v>
      </c>
      <c r="BL320" s="17" t="s">
        <v>134</v>
      </c>
      <c r="BM320" s="231" t="s">
        <v>1219</v>
      </c>
    </row>
    <row r="321" s="13" customFormat="1">
      <c r="A321" s="13"/>
      <c r="B321" s="233"/>
      <c r="C321" s="234"/>
      <c r="D321" s="235" t="s">
        <v>136</v>
      </c>
      <c r="E321" s="236" t="s">
        <v>1</v>
      </c>
      <c r="F321" s="237" t="s">
        <v>1220</v>
      </c>
      <c r="G321" s="234"/>
      <c r="H321" s="238">
        <v>0.16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136</v>
      </c>
      <c r="AU321" s="244" t="s">
        <v>83</v>
      </c>
      <c r="AV321" s="13" t="s">
        <v>83</v>
      </c>
      <c r="AW321" s="13" t="s">
        <v>30</v>
      </c>
      <c r="AX321" s="13" t="s">
        <v>81</v>
      </c>
      <c r="AY321" s="244" t="s">
        <v>127</v>
      </c>
    </row>
    <row r="322" s="2" customFormat="1" ht="16.5" customHeight="1">
      <c r="A322" s="38"/>
      <c r="B322" s="39"/>
      <c r="C322" s="219" t="s">
        <v>414</v>
      </c>
      <c r="D322" s="219" t="s">
        <v>130</v>
      </c>
      <c r="E322" s="220" t="s">
        <v>1221</v>
      </c>
      <c r="F322" s="221" t="s">
        <v>1222</v>
      </c>
      <c r="G322" s="222" t="s">
        <v>133</v>
      </c>
      <c r="H322" s="223">
        <v>1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38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134</v>
      </c>
      <c r="AT322" s="231" t="s">
        <v>130</v>
      </c>
      <c r="AU322" s="231" t="s">
        <v>83</v>
      </c>
      <c r="AY322" s="17" t="s">
        <v>127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81</v>
      </c>
      <c r="BK322" s="232">
        <f>ROUND(I322*H322,2)</f>
        <v>0</v>
      </c>
      <c r="BL322" s="17" t="s">
        <v>134</v>
      </c>
      <c r="BM322" s="231" t="s">
        <v>1223</v>
      </c>
    </row>
    <row r="323" s="13" customFormat="1">
      <c r="A323" s="13"/>
      <c r="B323" s="233"/>
      <c r="C323" s="234"/>
      <c r="D323" s="235" t="s">
        <v>136</v>
      </c>
      <c r="E323" s="236" t="s">
        <v>1</v>
      </c>
      <c r="F323" s="237" t="s">
        <v>81</v>
      </c>
      <c r="G323" s="234"/>
      <c r="H323" s="238">
        <v>1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136</v>
      </c>
      <c r="AU323" s="244" t="s">
        <v>83</v>
      </c>
      <c r="AV323" s="13" t="s">
        <v>83</v>
      </c>
      <c r="AW323" s="13" t="s">
        <v>30</v>
      </c>
      <c r="AX323" s="13" t="s">
        <v>81</v>
      </c>
      <c r="AY323" s="244" t="s">
        <v>127</v>
      </c>
    </row>
    <row r="324" s="2" customFormat="1" ht="16.5" customHeight="1">
      <c r="A324" s="38"/>
      <c r="B324" s="39"/>
      <c r="C324" s="245" t="s">
        <v>418</v>
      </c>
      <c r="D324" s="245" t="s">
        <v>154</v>
      </c>
      <c r="E324" s="246" t="s">
        <v>1224</v>
      </c>
      <c r="F324" s="247" t="s">
        <v>1225</v>
      </c>
      <c r="G324" s="248" t="s">
        <v>133</v>
      </c>
      <c r="H324" s="249">
        <v>1</v>
      </c>
      <c r="I324" s="250"/>
      <c r="J324" s="251">
        <f>ROUND(I324*H324,2)</f>
        <v>0</v>
      </c>
      <c r="K324" s="252"/>
      <c r="L324" s="253"/>
      <c r="M324" s="254" t="s">
        <v>1</v>
      </c>
      <c r="N324" s="255" t="s">
        <v>38</v>
      </c>
      <c r="O324" s="91"/>
      <c r="P324" s="229">
        <f>O324*H324</f>
        <v>0</v>
      </c>
      <c r="Q324" s="229">
        <v>0.00046000000000000001</v>
      </c>
      <c r="R324" s="229">
        <f>Q324*H324</f>
        <v>0.00046000000000000001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157</v>
      </c>
      <c r="AT324" s="231" t="s">
        <v>154</v>
      </c>
      <c r="AU324" s="231" t="s">
        <v>83</v>
      </c>
      <c r="AY324" s="17" t="s">
        <v>127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81</v>
      </c>
      <c r="BK324" s="232">
        <f>ROUND(I324*H324,2)</f>
        <v>0</v>
      </c>
      <c r="BL324" s="17" t="s">
        <v>134</v>
      </c>
      <c r="BM324" s="231" t="s">
        <v>1226</v>
      </c>
    </row>
    <row r="325" s="2" customFormat="1" ht="24.15" customHeight="1">
      <c r="A325" s="38"/>
      <c r="B325" s="39"/>
      <c r="C325" s="219" t="s">
        <v>422</v>
      </c>
      <c r="D325" s="219" t="s">
        <v>130</v>
      </c>
      <c r="E325" s="220" t="s">
        <v>1227</v>
      </c>
      <c r="F325" s="221" t="s">
        <v>1228</v>
      </c>
      <c r="G325" s="222" t="s">
        <v>145</v>
      </c>
      <c r="H325" s="223">
        <v>0.0060000000000000001</v>
      </c>
      <c r="I325" s="224"/>
      <c r="J325" s="225">
        <f>ROUND(I325*H325,2)</f>
        <v>0</v>
      </c>
      <c r="K325" s="226"/>
      <c r="L325" s="44"/>
      <c r="M325" s="227" t="s">
        <v>1</v>
      </c>
      <c r="N325" s="228" t="s">
        <v>38</v>
      </c>
      <c r="O325" s="91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134</v>
      </c>
      <c r="AT325" s="231" t="s">
        <v>130</v>
      </c>
      <c r="AU325" s="231" t="s">
        <v>83</v>
      </c>
      <c r="AY325" s="17" t="s">
        <v>127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81</v>
      </c>
      <c r="BK325" s="232">
        <f>ROUND(I325*H325,2)</f>
        <v>0</v>
      </c>
      <c r="BL325" s="17" t="s">
        <v>134</v>
      </c>
      <c r="BM325" s="231" t="s">
        <v>1229</v>
      </c>
    </row>
    <row r="326" s="12" customFormat="1" ht="22.8" customHeight="1">
      <c r="A326" s="12"/>
      <c r="B326" s="203"/>
      <c r="C326" s="204"/>
      <c r="D326" s="205" t="s">
        <v>72</v>
      </c>
      <c r="E326" s="217" t="s">
        <v>1230</v>
      </c>
      <c r="F326" s="217" t="s">
        <v>1231</v>
      </c>
      <c r="G326" s="204"/>
      <c r="H326" s="204"/>
      <c r="I326" s="207"/>
      <c r="J326" s="218">
        <f>BK326</f>
        <v>0</v>
      </c>
      <c r="K326" s="204"/>
      <c r="L326" s="209"/>
      <c r="M326" s="210"/>
      <c r="N326" s="211"/>
      <c r="O326" s="211"/>
      <c r="P326" s="212">
        <f>SUM(P327:P333)</f>
        <v>0</v>
      </c>
      <c r="Q326" s="211"/>
      <c r="R326" s="212">
        <f>SUM(R327:R333)</f>
        <v>0.065460000000000004</v>
      </c>
      <c r="S326" s="211"/>
      <c r="T326" s="213">
        <f>SUM(T327:T333)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4" t="s">
        <v>83</v>
      </c>
      <c r="AT326" s="215" t="s">
        <v>72</v>
      </c>
      <c r="AU326" s="215" t="s">
        <v>81</v>
      </c>
      <c r="AY326" s="214" t="s">
        <v>127</v>
      </c>
      <c r="BK326" s="216">
        <f>SUM(BK327:BK333)</f>
        <v>0</v>
      </c>
    </row>
    <row r="327" s="2" customFormat="1" ht="24.15" customHeight="1">
      <c r="A327" s="38"/>
      <c r="B327" s="39"/>
      <c r="C327" s="219" t="s">
        <v>426</v>
      </c>
      <c r="D327" s="219" t="s">
        <v>130</v>
      </c>
      <c r="E327" s="220" t="s">
        <v>1232</v>
      </c>
      <c r="F327" s="221" t="s">
        <v>1233</v>
      </c>
      <c r="G327" s="222" t="s">
        <v>133</v>
      </c>
      <c r="H327" s="223">
        <v>1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38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134</v>
      </c>
      <c r="AT327" s="231" t="s">
        <v>130</v>
      </c>
      <c r="AU327" s="231" t="s">
        <v>83</v>
      </c>
      <c r="AY327" s="17" t="s">
        <v>127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81</v>
      </c>
      <c r="BK327" s="232">
        <f>ROUND(I327*H327,2)</f>
        <v>0</v>
      </c>
      <c r="BL327" s="17" t="s">
        <v>134</v>
      </c>
      <c r="BM327" s="231" t="s">
        <v>1234</v>
      </c>
    </row>
    <row r="328" s="13" customFormat="1">
      <c r="A328" s="13"/>
      <c r="B328" s="233"/>
      <c r="C328" s="234"/>
      <c r="D328" s="235" t="s">
        <v>136</v>
      </c>
      <c r="E328" s="236" t="s">
        <v>1</v>
      </c>
      <c r="F328" s="237" t="s">
        <v>81</v>
      </c>
      <c r="G328" s="234"/>
      <c r="H328" s="238">
        <v>1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136</v>
      </c>
      <c r="AU328" s="244" t="s">
        <v>83</v>
      </c>
      <c r="AV328" s="13" t="s">
        <v>83</v>
      </c>
      <c r="AW328" s="13" t="s">
        <v>30</v>
      </c>
      <c r="AX328" s="13" t="s">
        <v>81</v>
      </c>
      <c r="AY328" s="244" t="s">
        <v>127</v>
      </c>
    </row>
    <row r="329" s="2" customFormat="1" ht="24.15" customHeight="1">
      <c r="A329" s="38"/>
      <c r="B329" s="39"/>
      <c r="C329" s="245" t="s">
        <v>430</v>
      </c>
      <c r="D329" s="245" t="s">
        <v>154</v>
      </c>
      <c r="E329" s="246" t="s">
        <v>1235</v>
      </c>
      <c r="F329" s="247" t="s">
        <v>1236</v>
      </c>
      <c r="G329" s="248" t="s">
        <v>133</v>
      </c>
      <c r="H329" s="249">
        <v>1</v>
      </c>
      <c r="I329" s="250"/>
      <c r="J329" s="251">
        <f>ROUND(I329*H329,2)</f>
        <v>0</v>
      </c>
      <c r="K329" s="252"/>
      <c r="L329" s="253"/>
      <c r="M329" s="254" t="s">
        <v>1</v>
      </c>
      <c r="N329" s="255" t="s">
        <v>38</v>
      </c>
      <c r="O329" s="91"/>
      <c r="P329" s="229">
        <f>O329*H329</f>
        <v>0</v>
      </c>
      <c r="Q329" s="229">
        <v>0.065000000000000002</v>
      </c>
      <c r="R329" s="229">
        <f>Q329*H329</f>
        <v>0.065000000000000002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157</v>
      </c>
      <c r="AT329" s="231" t="s">
        <v>154</v>
      </c>
      <c r="AU329" s="231" t="s">
        <v>83</v>
      </c>
      <c r="AY329" s="17" t="s">
        <v>127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81</v>
      </c>
      <c r="BK329" s="232">
        <f>ROUND(I329*H329,2)</f>
        <v>0</v>
      </c>
      <c r="BL329" s="17" t="s">
        <v>134</v>
      </c>
      <c r="BM329" s="231" t="s">
        <v>1237</v>
      </c>
    </row>
    <row r="330" s="2" customFormat="1" ht="24.15" customHeight="1">
      <c r="A330" s="38"/>
      <c r="B330" s="39"/>
      <c r="C330" s="219" t="s">
        <v>434</v>
      </c>
      <c r="D330" s="219" t="s">
        <v>130</v>
      </c>
      <c r="E330" s="220" t="s">
        <v>1238</v>
      </c>
      <c r="F330" s="221" t="s">
        <v>1239</v>
      </c>
      <c r="G330" s="222" t="s">
        <v>133</v>
      </c>
      <c r="H330" s="223">
        <v>1</v>
      </c>
      <c r="I330" s="224"/>
      <c r="J330" s="225">
        <f>ROUND(I330*H330,2)</f>
        <v>0</v>
      </c>
      <c r="K330" s="226"/>
      <c r="L330" s="44"/>
      <c r="M330" s="227" t="s">
        <v>1</v>
      </c>
      <c r="N330" s="228" t="s">
        <v>38</v>
      </c>
      <c r="O330" s="91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134</v>
      </c>
      <c r="AT330" s="231" t="s">
        <v>130</v>
      </c>
      <c r="AU330" s="231" t="s">
        <v>83</v>
      </c>
      <c r="AY330" s="17" t="s">
        <v>127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81</v>
      </c>
      <c r="BK330" s="232">
        <f>ROUND(I330*H330,2)</f>
        <v>0</v>
      </c>
      <c r="BL330" s="17" t="s">
        <v>134</v>
      </c>
      <c r="BM330" s="231" t="s">
        <v>1240</v>
      </c>
    </row>
    <row r="331" s="13" customFormat="1">
      <c r="A331" s="13"/>
      <c r="B331" s="233"/>
      <c r="C331" s="234"/>
      <c r="D331" s="235" t="s">
        <v>136</v>
      </c>
      <c r="E331" s="236" t="s">
        <v>1</v>
      </c>
      <c r="F331" s="237" t="s">
        <v>81</v>
      </c>
      <c r="G331" s="234"/>
      <c r="H331" s="238">
        <v>1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136</v>
      </c>
      <c r="AU331" s="244" t="s">
        <v>83</v>
      </c>
      <c r="AV331" s="13" t="s">
        <v>83</v>
      </c>
      <c r="AW331" s="13" t="s">
        <v>30</v>
      </c>
      <c r="AX331" s="13" t="s">
        <v>81</v>
      </c>
      <c r="AY331" s="244" t="s">
        <v>127</v>
      </c>
    </row>
    <row r="332" s="2" customFormat="1" ht="16.5" customHeight="1">
      <c r="A332" s="38"/>
      <c r="B332" s="39"/>
      <c r="C332" s="245" t="s">
        <v>438</v>
      </c>
      <c r="D332" s="245" t="s">
        <v>154</v>
      </c>
      <c r="E332" s="246" t="s">
        <v>1241</v>
      </c>
      <c r="F332" s="247" t="s">
        <v>1242</v>
      </c>
      <c r="G332" s="248" t="s">
        <v>133</v>
      </c>
      <c r="H332" s="249">
        <v>1</v>
      </c>
      <c r="I332" s="250"/>
      <c r="J332" s="251">
        <f>ROUND(I332*H332,2)</f>
        <v>0</v>
      </c>
      <c r="K332" s="252"/>
      <c r="L332" s="253"/>
      <c r="M332" s="254" t="s">
        <v>1</v>
      </c>
      <c r="N332" s="255" t="s">
        <v>38</v>
      </c>
      <c r="O332" s="91"/>
      <c r="P332" s="229">
        <f>O332*H332</f>
        <v>0</v>
      </c>
      <c r="Q332" s="229">
        <v>0.00046000000000000001</v>
      </c>
      <c r="R332" s="229">
        <f>Q332*H332</f>
        <v>0.00046000000000000001</v>
      </c>
      <c r="S332" s="229">
        <v>0</v>
      </c>
      <c r="T332" s="23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1" t="s">
        <v>157</v>
      </c>
      <c r="AT332" s="231" t="s">
        <v>154</v>
      </c>
      <c r="AU332" s="231" t="s">
        <v>83</v>
      </c>
      <c r="AY332" s="17" t="s">
        <v>127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7" t="s">
        <v>81</v>
      </c>
      <c r="BK332" s="232">
        <f>ROUND(I332*H332,2)</f>
        <v>0</v>
      </c>
      <c r="BL332" s="17" t="s">
        <v>134</v>
      </c>
      <c r="BM332" s="231" t="s">
        <v>1243</v>
      </c>
    </row>
    <row r="333" s="2" customFormat="1" ht="24.15" customHeight="1">
      <c r="A333" s="38"/>
      <c r="B333" s="39"/>
      <c r="C333" s="219" t="s">
        <v>442</v>
      </c>
      <c r="D333" s="219" t="s">
        <v>130</v>
      </c>
      <c r="E333" s="220" t="s">
        <v>1244</v>
      </c>
      <c r="F333" s="221" t="s">
        <v>1245</v>
      </c>
      <c r="G333" s="222" t="s">
        <v>1189</v>
      </c>
      <c r="H333" s="280"/>
      <c r="I333" s="224"/>
      <c r="J333" s="225">
        <f>ROUND(I333*H333,2)</f>
        <v>0</v>
      </c>
      <c r="K333" s="226"/>
      <c r="L333" s="44"/>
      <c r="M333" s="227" t="s">
        <v>1</v>
      </c>
      <c r="N333" s="228" t="s">
        <v>38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134</v>
      </c>
      <c r="AT333" s="231" t="s">
        <v>130</v>
      </c>
      <c r="AU333" s="231" t="s">
        <v>83</v>
      </c>
      <c r="AY333" s="17" t="s">
        <v>127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81</v>
      </c>
      <c r="BK333" s="232">
        <f>ROUND(I333*H333,2)</f>
        <v>0</v>
      </c>
      <c r="BL333" s="17" t="s">
        <v>134</v>
      </c>
      <c r="BM333" s="231" t="s">
        <v>1246</v>
      </c>
    </row>
    <row r="334" s="12" customFormat="1" ht="22.8" customHeight="1">
      <c r="A334" s="12"/>
      <c r="B334" s="203"/>
      <c r="C334" s="204"/>
      <c r="D334" s="205" t="s">
        <v>72</v>
      </c>
      <c r="E334" s="217" t="s">
        <v>506</v>
      </c>
      <c r="F334" s="217" t="s">
        <v>507</v>
      </c>
      <c r="G334" s="204"/>
      <c r="H334" s="204"/>
      <c r="I334" s="207"/>
      <c r="J334" s="218">
        <f>BK334</f>
        <v>0</v>
      </c>
      <c r="K334" s="204"/>
      <c r="L334" s="209"/>
      <c r="M334" s="210"/>
      <c r="N334" s="211"/>
      <c r="O334" s="211"/>
      <c r="P334" s="212">
        <f>SUM(P335:P339)</f>
        <v>0</v>
      </c>
      <c r="Q334" s="211"/>
      <c r="R334" s="212">
        <f>SUM(R335:R339)</f>
        <v>0.034826859999999994</v>
      </c>
      <c r="S334" s="211"/>
      <c r="T334" s="213">
        <f>SUM(T335:T339)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4" t="s">
        <v>83</v>
      </c>
      <c r="AT334" s="215" t="s">
        <v>72</v>
      </c>
      <c r="AU334" s="215" t="s">
        <v>81</v>
      </c>
      <c r="AY334" s="214" t="s">
        <v>127</v>
      </c>
      <c r="BK334" s="216">
        <f>SUM(BK335:BK339)</f>
        <v>0</v>
      </c>
    </row>
    <row r="335" s="2" customFormat="1" ht="24.15" customHeight="1">
      <c r="A335" s="38"/>
      <c r="B335" s="39"/>
      <c r="C335" s="219" t="s">
        <v>446</v>
      </c>
      <c r="D335" s="219" t="s">
        <v>130</v>
      </c>
      <c r="E335" s="220" t="s">
        <v>1247</v>
      </c>
      <c r="F335" s="221" t="s">
        <v>1248</v>
      </c>
      <c r="G335" s="222" t="s">
        <v>139</v>
      </c>
      <c r="H335" s="223">
        <v>95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38</v>
      </c>
      <c r="O335" s="91"/>
      <c r="P335" s="229">
        <f>O335*H335</f>
        <v>0</v>
      </c>
      <c r="Q335" s="229">
        <v>5.0000000000000002E-05</v>
      </c>
      <c r="R335" s="229">
        <f>Q335*H335</f>
        <v>0.0047499999999999999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134</v>
      </c>
      <c r="AT335" s="231" t="s">
        <v>130</v>
      </c>
      <c r="AU335" s="231" t="s">
        <v>83</v>
      </c>
      <c r="AY335" s="17" t="s">
        <v>127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81</v>
      </c>
      <c r="BK335" s="232">
        <f>ROUND(I335*H335,2)</f>
        <v>0</v>
      </c>
      <c r="BL335" s="17" t="s">
        <v>134</v>
      </c>
      <c r="BM335" s="231" t="s">
        <v>1249</v>
      </c>
    </row>
    <row r="336" s="13" customFormat="1">
      <c r="A336" s="13"/>
      <c r="B336" s="233"/>
      <c r="C336" s="234"/>
      <c r="D336" s="235" t="s">
        <v>136</v>
      </c>
      <c r="E336" s="236" t="s">
        <v>1</v>
      </c>
      <c r="F336" s="237" t="s">
        <v>1250</v>
      </c>
      <c r="G336" s="234"/>
      <c r="H336" s="238">
        <v>95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136</v>
      </c>
      <c r="AU336" s="244" t="s">
        <v>83</v>
      </c>
      <c r="AV336" s="13" t="s">
        <v>83</v>
      </c>
      <c r="AW336" s="13" t="s">
        <v>30</v>
      </c>
      <c r="AX336" s="13" t="s">
        <v>81</v>
      </c>
      <c r="AY336" s="244" t="s">
        <v>127</v>
      </c>
    </row>
    <row r="337" s="2" customFormat="1" ht="24.15" customHeight="1">
      <c r="A337" s="38"/>
      <c r="B337" s="39"/>
      <c r="C337" s="219" t="s">
        <v>450</v>
      </c>
      <c r="D337" s="219" t="s">
        <v>130</v>
      </c>
      <c r="E337" s="220" t="s">
        <v>1251</v>
      </c>
      <c r="F337" s="221" t="s">
        <v>1252</v>
      </c>
      <c r="G337" s="222" t="s">
        <v>989</v>
      </c>
      <c r="H337" s="223">
        <v>45.570999999999998</v>
      </c>
      <c r="I337" s="224"/>
      <c r="J337" s="225">
        <f>ROUND(I337*H337,2)</f>
        <v>0</v>
      </c>
      <c r="K337" s="226"/>
      <c r="L337" s="44"/>
      <c r="M337" s="227" t="s">
        <v>1</v>
      </c>
      <c r="N337" s="228" t="s">
        <v>38</v>
      </c>
      <c r="O337" s="91"/>
      <c r="P337" s="229">
        <f>O337*H337</f>
        <v>0</v>
      </c>
      <c r="Q337" s="229">
        <v>0.00066</v>
      </c>
      <c r="R337" s="229">
        <f>Q337*H337</f>
        <v>0.030076859999999997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134</v>
      </c>
      <c r="AT337" s="231" t="s">
        <v>130</v>
      </c>
      <c r="AU337" s="231" t="s">
        <v>83</v>
      </c>
      <c r="AY337" s="17" t="s">
        <v>127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81</v>
      </c>
      <c r="BK337" s="232">
        <f>ROUND(I337*H337,2)</f>
        <v>0</v>
      </c>
      <c r="BL337" s="17" t="s">
        <v>134</v>
      </c>
      <c r="BM337" s="231" t="s">
        <v>1253</v>
      </c>
    </row>
    <row r="338" s="13" customFormat="1">
      <c r="A338" s="13"/>
      <c r="B338" s="233"/>
      <c r="C338" s="234"/>
      <c r="D338" s="235" t="s">
        <v>136</v>
      </c>
      <c r="E338" s="236" t="s">
        <v>1</v>
      </c>
      <c r="F338" s="237" t="s">
        <v>1075</v>
      </c>
      <c r="G338" s="234"/>
      <c r="H338" s="238">
        <v>45.570999999999998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136</v>
      </c>
      <c r="AU338" s="244" t="s">
        <v>83</v>
      </c>
      <c r="AV338" s="13" t="s">
        <v>83</v>
      </c>
      <c r="AW338" s="13" t="s">
        <v>30</v>
      </c>
      <c r="AX338" s="13" t="s">
        <v>73</v>
      </c>
      <c r="AY338" s="244" t="s">
        <v>127</v>
      </c>
    </row>
    <row r="339" s="15" customFormat="1">
      <c r="A339" s="15"/>
      <c r="B339" s="269"/>
      <c r="C339" s="270"/>
      <c r="D339" s="235" t="s">
        <v>136</v>
      </c>
      <c r="E339" s="271" t="s">
        <v>1</v>
      </c>
      <c r="F339" s="272" t="s">
        <v>958</v>
      </c>
      <c r="G339" s="270"/>
      <c r="H339" s="273">
        <v>45.570999999999998</v>
      </c>
      <c r="I339" s="274"/>
      <c r="J339" s="270"/>
      <c r="K339" s="270"/>
      <c r="L339" s="275"/>
      <c r="M339" s="276"/>
      <c r="N339" s="277"/>
      <c r="O339" s="277"/>
      <c r="P339" s="277"/>
      <c r="Q339" s="277"/>
      <c r="R339" s="277"/>
      <c r="S339" s="277"/>
      <c r="T339" s="27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9" t="s">
        <v>136</v>
      </c>
      <c r="AU339" s="279" t="s">
        <v>83</v>
      </c>
      <c r="AV339" s="15" t="s">
        <v>148</v>
      </c>
      <c r="AW339" s="15" t="s">
        <v>4</v>
      </c>
      <c r="AX339" s="15" t="s">
        <v>81</v>
      </c>
      <c r="AY339" s="279" t="s">
        <v>127</v>
      </c>
    </row>
    <row r="340" s="12" customFormat="1" ht="22.8" customHeight="1">
      <c r="A340" s="12"/>
      <c r="B340" s="203"/>
      <c r="C340" s="204"/>
      <c r="D340" s="205" t="s">
        <v>72</v>
      </c>
      <c r="E340" s="217" t="s">
        <v>1254</v>
      </c>
      <c r="F340" s="217" t="s">
        <v>1255</v>
      </c>
      <c r="G340" s="204"/>
      <c r="H340" s="204"/>
      <c r="I340" s="207"/>
      <c r="J340" s="218">
        <f>BK340</f>
        <v>0</v>
      </c>
      <c r="K340" s="204"/>
      <c r="L340" s="209"/>
      <c r="M340" s="210"/>
      <c r="N340" s="211"/>
      <c r="O340" s="211"/>
      <c r="P340" s="212">
        <f>SUM(P341:P346)</f>
        <v>0</v>
      </c>
      <c r="Q340" s="211"/>
      <c r="R340" s="212">
        <f>SUM(R341:R346)</f>
        <v>0.032388979999999998</v>
      </c>
      <c r="S340" s="211"/>
      <c r="T340" s="213">
        <f>SUM(T341:T346)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4" t="s">
        <v>83</v>
      </c>
      <c r="AT340" s="215" t="s">
        <v>72</v>
      </c>
      <c r="AU340" s="215" t="s">
        <v>81</v>
      </c>
      <c r="AY340" s="214" t="s">
        <v>127</v>
      </c>
      <c r="BK340" s="216">
        <f>SUM(BK341:BK346)</f>
        <v>0</v>
      </c>
    </row>
    <row r="341" s="2" customFormat="1" ht="33" customHeight="1">
      <c r="A341" s="38"/>
      <c r="B341" s="39"/>
      <c r="C341" s="219" t="s">
        <v>454</v>
      </c>
      <c r="D341" s="219" t="s">
        <v>130</v>
      </c>
      <c r="E341" s="220" t="s">
        <v>1256</v>
      </c>
      <c r="F341" s="221" t="s">
        <v>1257</v>
      </c>
      <c r="G341" s="222" t="s">
        <v>989</v>
      </c>
      <c r="H341" s="223">
        <v>124.57299999999999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38</v>
      </c>
      <c r="O341" s="91"/>
      <c r="P341" s="229">
        <f>O341*H341</f>
        <v>0</v>
      </c>
      <c r="Q341" s="229">
        <v>0.00025999999999999998</v>
      </c>
      <c r="R341" s="229">
        <f>Q341*H341</f>
        <v>0.032388979999999998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134</v>
      </c>
      <c r="AT341" s="231" t="s">
        <v>130</v>
      </c>
      <c r="AU341" s="231" t="s">
        <v>83</v>
      </c>
      <c r="AY341" s="17" t="s">
        <v>127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81</v>
      </c>
      <c r="BK341" s="232">
        <f>ROUND(I341*H341,2)</f>
        <v>0</v>
      </c>
      <c r="BL341" s="17" t="s">
        <v>134</v>
      </c>
      <c r="BM341" s="231" t="s">
        <v>1258</v>
      </c>
    </row>
    <row r="342" s="14" customFormat="1">
      <c r="A342" s="14"/>
      <c r="B342" s="259"/>
      <c r="C342" s="260"/>
      <c r="D342" s="235" t="s">
        <v>136</v>
      </c>
      <c r="E342" s="261" t="s">
        <v>1</v>
      </c>
      <c r="F342" s="262" t="s">
        <v>1259</v>
      </c>
      <c r="G342" s="260"/>
      <c r="H342" s="261" t="s">
        <v>1</v>
      </c>
      <c r="I342" s="263"/>
      <c r="J342" s="260"/>
      <c r="K342" s="260"/>
      <c r="L342" s="264"/>
      <c r="M342" s="265"/>
      <c r="N342" s="266"/>
      <c r="O342" s="266"/>
      <c r="P342" s="266"/>
      <c r="Q342" s="266"/>
      <c r="R342" s="266"/>
      <c r="S342" s="266"/>
      <c r="T342" s="26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8" t="s">
        <v>136</v>
      </c>
      <c r="AU342" s="268" t="s">
        <v>83</v>
      </c>
      <c r="AV342" s="14" t="s">
        <v>81</v>
      </c>
      <c r="AW342" s="14" t="s">
        <v>30</v>
      </c>
      <c r="AX342" s="14" t="s">
        <v>73</v>
      </c>
      <c r="AY342" s="268" t="s">
        <v>127</v>
      </c>
    </row>
    <row r="343" s="13" customFormat="1">
      <c r="A343" s="13"/>
      <c r="B343" s="233"/>
      <c r="C343" s="234"/>
      <c r="D343" s="235" t="s">
        <v>136</v>
      </c>
      <c r="E343" s="236" t="s">
        <v>1</v>
      </c>
      <c r="F343" s="237" t="s">
        <v>1260</v>
      </c>
      <c r="G343" s="234"/>
      <c r="H343" s="238">
        <v>45.331000000000003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136</v>
      </c>
      <c r="AU343" s="244" t="s">
        <v>83</v>
      </c>
      <c r="AV343" s="13" t="s">
        <v>83</v>
      </c>
      <c r="AW343" s="13" t="s">
        <v>30</v>
      </c>
      <c r="AX343" s="13" t="s">
        <v>73</v>
      </c>
      <c r="AY343" s="244" t="s">
        <v>127</v>
      </c>
    </row>
    <row r="344" s="14" customFormat="1">
      <c r="A344" s="14"/>
      <c r="B344" s="259"/>
      <c r="C344" s="260"/>
      <c r="D344" s="235" t="s">
        <v>136</v>
      </c>
      <c r="E344" s="261" t="s">
        <v>1</v>
      </c>
      <c r="F344" s="262" t="s">
        <v>1261</v>
      </c>
      <c r="G344" s="260"/>
      <c r="H344" s="261" t="s">
        <v>1</v>
      </c>
      <c r="I344" s="263"/>
      <c r="J344" s="260"/>
      <c r="K344" s="260"/>
      <c r="L344" s="264"/>
      <c r="M344" s="265"/>
      <c r="N344" s="266"/>
      <c r="O344" s="266"/>
      <c r="P344" s="266"/>
      <c r="Q344" s="266"/>
      <c r="R344" s="266"/>
      <c r="S344" s="266"/>
      <c r="T344" s="26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8" t="s">
        <v>136</v>
      </c>
      <c r="AU344" s="268" t="s">
        <v>83</v>
      </c>
      <c r="AV344" s="14" t="s">
        <v>81</v>
      </c>
      <c r="AW344" s="14" t="s">
        <v>30</v>
      </c>
      <c r="AX344" s="14" t="s">
        <v>73</v>
      </c>
      <c r="AY344" s="268" t="s">
        <v>127</v>
      </c>
    </row>
    <row r="345" s="13" customFormat="1">
      <c r="A345" s="13"/>
      <c r="B345" s="233"/>
      <c r="C345" s="234"/>
      <c r="D345" s="235" t="s">
        <v>136</v>
      </c>
      <c r="E345" s="236" t="s">
        <v>1</v>
      </c>
      <c r="F345" s="237" t="s">
        <v>1262</v>
      </c>
      <c r="G345" s="234"/>
      <c r="H345" s="238">
        <v>79.242000000000004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136</v>
      </c>
      <c r="AU345" s="244" t="s">
        <v>83</v>
      </c>
      <c r="AV345" s="13" t="s">
        <v>83</v>
      </c>
      <c r="AW345" s="13" t="s">
        <v>30</v>
      </c>
      <c r="AX345" s="13" t="s">
        <v>73</v>
      </c>
      <c r="AY345" s="244" t="s">
        <v>127</v>
      </c>
    </row>
    <row r="346" s="15" customFormat="1">
      <c r="A346" s="15"/>
      <c r="B346" s="269"/>
      <c r="C346" s="270"/>
      <c r="D346" s="235" t="s">
        <v>136</v>
      </c>
      <c r="E346" s="271" t="s">
        <v>1</v>
      </c>
      <c r="F346" s="272" t="s">
        <v>958</v>
      </c>
      <c r="G346" s="270"/>
      <c r="H346" s="273">
        <v>124.57300000000001</v>
      </c>
      <c r="I346" s="274"/>
      <c r="J346" s="270"/>
      <c r="K346" s="270"/>
      <c r="L346" s="275"/>
      <c r="M346" s="276"/>
      <c r="N346" s="277"/>
      <c r="O346" s="277"/>
      <c r="P346" s="277"/>
      <c r="Q346" s="277"/>
      <c r="R346" s="277"/>
      <c r="S346" s="277"/>
      <c r="T346" s="27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9" t="s">
        <v>136</v>
      </c>
      <c r="AU346" s="279" t="s">
        <v>83</v>
      </c>
      <c r="AV346" s="15" t="s">
        <v>148</v>
      </c>
      <c r="AW346" s="15" t="s">
        <v>4</v>
      </c>
      <c r="AX346" s="15" t="s">
        <v>81</v>
      </c>
      <c r="AY346" s="279" t="s">
        <v>127</v>
      </c>
    </row>
    <row r="347" s="12" customFormat="1" ht="25.92" customHeight="1">
      <c r="A347" s="12"/>
      <c r="B347" s="203"/>
      <c r="C347" s="204"/>
      <c r="D347" s="205" t="s">
        <v>72</v>
      </c>
      <c r="E347" s="206" t="s">
        <v>602</v>
      </c>
      <c r="F347" s="206" t="s">
        <v>603</v>
      </c>
      <c r="G347" s="204"/>
      <c r="H347" s="204"/>
      <c r="I347" s="207"/>
      <c r="J347" s="208">
        <f>BK347</f>
        <v>0</v>
      </c>
      <c r="K347" s="204"/>
      <c r="L347" s="209"/>
      <c r="M347" s="210"/>
      <c r="N347" s="211"/>
      <c r="O347" s="211"/>
      <c r="P347" s="212">
        <f>P348</f>
        <v>0</v>
      </c>
      <c r="Q347" s="211"/>
      <c r="R347" s="212">
        <f>R348</f>
        <v>0</v>
      </c>
      <c r="S347" s="211"/>
      <c r="T347" s="213">
        <f>T348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4" t="s">
        <v>153</v>
      </c>
      <c r="AT347" s="215" t="s">
        <v>72</v>
      </c>
      <c r="AU347" s="215" t="s">
        <v>73</v>
      </c>
      <c r="AY347" s="214" t="s">
        <v>127</v>
      </c>
      <c r="BK347" s="216">
        <f>BK348</f>
        <v>0</v>
      </c>
    </row>
    <row r="348" s="12" customFormat="1" ht="22.8" customHeight="1">
      <c r="A348" s="12"/>
      <c r="B348" s="203"/>
      <c r="C348" s="204"/>
      <c r="D348" s="205" t="s">
        <v>72</v>
      </c>
      <c r="E348" s="217" t="s">
        <v>604</v>
      </c>
      <c r="F348" s="217" t="s">
        <v>605</v>
      </c>
      <c r="G348" s="204"/>
      <c r="H348" s="204"/>
      <c r="I348" s="207"/>
      <c r="J348" s="218">
        <f>BK348</f>
        <v>0</v>
      </c>
      <c r="K348" s="204"/>
      <c r="L348" s="209"/>
      <c r="M348" s="210"/>
      <c r="N348" s="211"/>
      <c r="O348" s="211"/>
      <c r="P348" s="212">
        <f>SUM(P349:P355)</f>
        <v>0</v>
      </c>
      <c r="Q348" s="211"/>
      <c r="R348" s="212">
        <f>SUM(R349:R355)</f>
        <v>0</v>
      </c>
      <c r="S348" s="211"/>
      <c r="T348" s="213">
        <f>SUM(T349:T355)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4" t="s">
        <v>153</v>
      </c>
      <c r="AT348" s="215" t="s">
        <v>72</v>
      </c>
      <c r="AU348" s="215" t="s">
        <v>81</v>
      </c>
      <c r="AY348" s="214" t="s">
        <v>127</v>
      </c>
      <c r="BK348" s="216">
        <f>SUM(BK349:BK355)</f>
        <v>0</v>
      </c>
    </row>
    <row r="349" s="2" customFormat="1" ht="16.5" customHeight="1">
      <c r="A349" s="38"/>
      <c r="B349" s="39"/>
      <c r="C349" s="219" t="s">
        <v>458</v>
      </c>
      <c r="D349" s="219" t="s">
        <v>130</v>
      </c>
      <c r="E349" s="220" t="s">
        <v>1263</v>
      </c>
      <c r="F349" s="221" t="s">
        <v>1264</v>
      </c>
      <c r="G349" s="222" t="s">
        <v>151</v>
      </c>
      <c r="H349" s="223">
        <v>1</v>
      </c>
      <c r="I349" s="224"/>
      <c r="J349" s="225">
        <f>ROUND(I349*H349,2)</f>
        <v>0</v>
      </c>
      <c r="K349" s="226"/>
      <c r="L349" s="44"/>
      <c r="M349" s="227" t="s">
        <v>1</v>
      </c>
      <c r="N349" s="228" t="s">
        <v>38</v>
      </c>
      <c r="O349" s="91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134</v>
      </c>
      <c r="AT349" s="231" t="s">
        <v>130</v>
      </c>
      <c r="AU349" s="231" t="s">
        <v>83</v>
      </c>
      <c r="AY349" s="17" t="s">
        <v>127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81</v>
      </c>
      <c r="BK349" s="232">
        <f>ROUND(I349*H349,2)</f>
        <v>0</v>
      </c>
      <c r="BL349" s="17" t="s">
        <v>134</v>
      </c>
      <c r="BM349" s="231" t="s">
        <v>1265</v>
      </c>
    </row>
    <row r="350" s="13" customFormat="1">
      <c r="A350" s="13"/>
      <c r="B350" s="233"/>
      <c r="C350" s="234"/>
      <c r="D350" s="235" t="s">
        <v>136</v>
      </c>
      <c r="E350" s="236" t="s">
        <v>1</v>
      </c>
      <c r="F350" s="237" t="s">
        <v>81</v>
      </c>
      <c r="G350" s="234"/>
      <c r="H350" s="238">
        <v>1</v>
      </c>
      <c r="I350" s="239"/>
      <c r="J350" s="234"/>
      <c r="K350" s="234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136</v>
      </c>
      <c r="AU350" s="244" t="s">
        <v>83</v>
      </c>
      <c r="AV350" s="13" t="s">
        <v>83</v>
      </c>
      <c r="AW350" s="13" t="s">
        <v>30</v>
      </c>
      <c r="AX350" s="13" t="s">
        <v>81</v>
      </c>
      <c r="AY350" s="244" t="s">
        <v>127</v>
      </c>
    </row>
    <row r="351" s="2" customFormat="1" ht="16.5" customHeight="1">
      <c r="A351" s="38"/>
      <c r="B351" s="39"/>
      <c r="C351" s="219" t="s">
        <v>462</v>
      </c>
      <c r="D351" s="219" t="s">
        <v>130</v>
      </c>
      <c r="E351" s="220" t="s">
        <v>1266</v>
      </c>
      <c r="F351" s="221" t="s">
        <v>1267</v>
      </c>
      <c r="G351" s="222" t="s">
        <v>151</v>
      </c>
      <c r="H351" s="223">
        <v>1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38</v>
      </c>
      <c r="O351" s="91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134</v>
      </c>
      <c r="AT351" s="231" t="s">
        <v>130</v>
      </c>
      <c r="AU351" s="231" t="s">
        <v>83</v>
      </c>
      <c r="AY351" s="17" t="s">
        <v>127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81</v>
      </c>
      <c r="BK351" s="232">
        <f>ROUND(I351*H351,2)</f>
        <v>0</v>
      </c>
      <c r="BL351" s="17" t="s">
        <v>134</v>
      </c>
      <c r="BM351" s="231" t="s">
        <v>1268</v>
      </c>
    </row>
    <row r="352" s="13" customFormat="1">
      <c r="A352" s="13"/>
      <c r="B352" s="233"/>
      <c r="C352" s="234"/>
      <c r="D352" s="235" t="s">
        <v>136</v>
      </c>
      <c r="E352" s="236" t="s">
        <v>1</v>
      </c>
      <c r="F352" s="237" t="s">
        <v>81</v>
      </c>
      <c r="G352" s="234"/>
      <c r="H352" s="238">
        <v>1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136</v>
      </c>
      <c r="AU352" s="244" t="s">
        <v>83</v>
      </c>
      <c r="AV352" s="13" t="s">
        <v>83</v>
      </c>
      <c r="AW352" s="13" t="s">
        <v>30</v>
      </c>
      <c r="AX352" s="13" t="s">
        <v>81</v>
      </c>
      <c r="AY352" s="244" t="s">
        <v>127</v>
      </c>
    </row>
    <row r="353" s="2" customFormat="1" ht="16.5" customHeight="1">
      <c r="A353" s="38"/>
      <c r="B353" s="39"/>
      <c r="C353" s="219" t="s">
        <v>466</v>
      </c>
      <c r="D353" s="219" t="s">
        <v>130</v>
      </c>
      <c r="E353" s="220" t="s">
        <v>628</v>
      </c>
      <c r="F353" s="221" t="s">
        <v>1269</v>
      </c>
      <c r="G353" s="222" t="s">
        <v>151</v>
      </c>
      <c r="H353" s="223">
        <v>1</v>
      </c>
      <c r="I353" s="224"/>
      <c r="J353" s="225">
        <f>ROUND(I353*H353,2)</f>
        <v>0</v>
      </c>
      <c r="K353" s="226"/>
      <c r="L353" s="44"/>
      <c r="M353" s="227" t="s">
        <v>1</v>
      </c>
      <c r="N353" s="228" t="s">
        <v>38</v>
      </c>
      <c r="O353" s="91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609</v>
      </c>
      <c r="AT353" s="231" t="s">
        <v>130</v>
      </c>
      <c r="AU353" s="231" t="s">
        <v>83</v>
      </c>
      <c r="AY353" s="17" t="s">
        <v>127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81</v>
      </c>
      <c r="BK353" s="232">
        <f>ROUND(I353*H353,2)</f>
        <v>0</v>
      </c>
      <c r="BL353" s="17" t="s">
        <v>609</v>
      </c>
      <c r="BM353" s="231" t="s">
        <v>1270</v>
      </c>
    </row>
    <row r="354" s="13" customFormat="1">
      <c r="A354" s="13"/>
      <c r="B354" s="233"/>
      <c r="C354" s="234"/>
      <c r="D354" s="235" t="s">
        <v>136</v>
      </c>
      <c r="E354" s="236" t="s">
        <v>1</v>
      </c>
      <c r="F354" s="237" t="s">
        <v>81</v>
      </c>
      <c r="G354" s="234"/>
      <c r="H354" s="238">
        <v>1</v>
      </c>
      <c r="I354" s="239"/>
      <c r="J354" s="234"/>
      <c r="K354" s="234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136</v>
      </c>
      <c r="AU354" s="244" t="s">
        <v>83</v>
      </c>
      <c r="AV354" s="13" t="s">
        <v>83</v>
      </c>
      <c r="AW354" s="13" t="s">
        <v>30</v>
      </c>
      <c r="AX354" s="13" t="s">
        <v>73</v>
      </c>
      <c r="AY354" s="244" t="s">
        <v>127</v>
      </c>
    </row>
    <row r="355" s="15" customFormat="1">
      <c r="A355" s="15"/>
      <c r="B355" s="269"/>
      <c r="C355" s="270"/>
      <c r="D355" s="235" t="s">
        <v>136</v>
      </c>
      <c r="E355" s="271" t="s">
        <v>1</v>
      </c>
      <c r="F355" s="272" t="s">
        <v>958</v>
      </c>
      <c r="G355" s="270"/>
      <c r="H355" s="273">
        <v>1</v>
      </c>
      <c r="I355" s="274"/>
      <c r="J355" s="270"/>
      <c r="K355" s="270"/>
      <c r="L355" s="275"/>
      <c r="M355" s="281"/>
      <c r="N355" s="282"/>
      <c r="O355" s="282"/>
      <c r="P355" s="282"/>
      <c r="Q355" s="282"/>
      <c r="R355" s="282"/>
      <c r="S355" s="282"/>
      <c r="T355" s="28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9" t="s">
        <v>136</v>
      </c>
      <c r="AU355" s="279" t="s">
        <v>83</v>
      </c>
      <c r="AV355" s="15" t="s">
        <v>148</v>
      </c>
      <c r="AW355" s="15" t="s">
        <v>4</v>
      </c>
      <c r="AX355" s="15" t="s">
        <v>81</v>
      </c>
      <c r="AY355" s="279" t="s">
        <v>127</v>
      </c>
    </row>
    <row r="356" s="2" customFormat="1" ht="6.96" customHeight="1">
      <c r="A356" s="38"/>
      <c r="B356" s="66"/>
      <c r="C356" s="67"/>
      <c r="D356" s="67"/>
      <c r="E356" s="67"/>
      <c r="F356" s="67"/>
      <c r="G356" s="67"/>
      <c r="H356" s="67"/>
      <c r="I356" s="67"/>
      <c r="J356" s="67"/>
      <c r="K356" s="67"/>
      <c r="L356" s="44"/>
      <c r="M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</row>
  </sheetData>
  <sheetProtection sheet="1" autoFilter="0" formatColumns="0" formatRows="0" objects="1" scenarios="1" spinCount="100000" saltValue="YoINvBWJ2e/tK3gYJqkGEo+MyeAZy+1e9kOheMHVc2v6Fdy05G3INlZR3/IR1BoDnxXjPaMXw+ymXgUkbw4uGg==" hashValue="EZDTwK/gs1M4hMvixRgB4hfKBg+rHigm0pNT0Sr/JSxDGVSmQ2/a5NpXpfiuSCuwPugufS6QfVCadLlf1BDndw==" algorithmName="SHA-512" password="CC35"/>
  <autoFilter ref="C136:K355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Tůma</dc:creator>
  <cp:lastModifiedBy>Petr Tůma</cp:lastModifiedBy>
  <dcterms:created xsi:type="dcterms:W3CDTF">2024-04-29T11:28:59Z</dcterms:created>
  <dcterms:modified xsi:type="dcterms:W3CDTF">2024-04-29T11:29:04Z</dcterms:modified>
</cp:coreProperties>
</file>