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Mahenova\"/>
    </mc:Choice>
  </mc:AlternateContent>
  <bookViews>
    <workbookView xWindow="0" yWindow="0" windowWidth="0" windowHeight="0"/>
  </bookViews>
  <sheets>
    <sheet name="Rekapitulace stavby" sheetId="1" r:id="rId1"/>
    <sheet name="4 - Lokalita Mahenova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'4 - Lokalita Mahenova'!$C$90:$K$239</definedName>
    <definedName name="_xlnm.Print_Area" localSheetId="1">'4 - Lokalita Mahenova'!$C$4:$J$39,'4 - Lokalita Mahenova'!$C$45:$J$72,'4 - Lokalita Mahenova'!$C$78:$J$239</definedName>
    <definedName name="_xlnm.Print_Titles" localSheetId="1">'4 - Lokalita Mahenova'!$90:$90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1" r="L50"/>
  <c r="AM50"/>
  <c r="AM49"/>
  <c r="L49"/>
  <c r="AM47"/>
  <c r="L47"/>
  <c r="L45"/>
  <c r="L44"/>
  <c i="2" r="J209"/>
  <c i="3" r="J94"/>
  <c i="2" r="BK170"/>
  <c r="BK179"/>
  <c r="BK142"/>
  <c r="BK236"/>
  <c r="BK164"/>
  <c r="J193"/>
  <c r="BK171"/>
  <c r="J144"/>
  <c i="3" r="BK111"/>
  <c i="2" r="J170"/>
  <c i="3" r="J122"/>
  <c i="2" r="J213"/>
  <c r="BK195"/>
  <c r="J128"/>
  <c r="J200"/>
  <c r="BK238"/>
  <c r="BK138"/>
  <c r="BK235"/>
  <c r="BK161"/>
  <c i="3" r="J91"/>
  <c i="2" r="J216"/>
  <c r="J190"/>
  <c i="3" r="BK114"/>
  <c i="2" r="BK156"/>
  <c r="J149"/>
  <c r="BK203"/>
  <c i="3" r="J107"/>
  <c i="2" r="J140"/>
  <c r="BK108"/>
  <c i="3" r="BK94"/>
  <c r="BK88"/>
  <c i="2" r="BK227"/>
  <c i="3" r="BK103"/>
  <c i="2" r="J130"/>
  <c r="BK187"/>
  <c r="J108"/>
  <c r="J94"/>
  <c r="J238"/>
  <c r="BK125"/>
  <c r="BK94"/>
  <c i="3" r="BK122"/>
  <c i="2" r="BK216"/>
  <c i="3" r="J111"/>
  <c i="2" r="J219"/>
  <c i="3" r="J101"/>
  <c i="2" r="BK144"/>
  <c i="3" r="BK99"/>
  <c i="2" r="J227"/>
  <c r="BK213"/>
  <c r="J164"/>
  <c r="J236"/>
  <c r="J156"/>
  <c r="BK190"/>
  <c r="BK193"/>
  <c r="BK209"/>
  <c r="J103"/>
  <c r="J142"/>
  <c r="J177"/>
  <c r="J203"/>
  <c r="BK136"/>
  <c r="BK177"/>
  <c i="3" r="J88"/>
  <c i="2" r="J233"/>
  <c r="BK229"/>
  <c i="3" r="BK101"/>
  <c i="2" r="J138"/>
  <c r="J173"/>
  <c r="J187"/>
  <c r="J161"/>
  <c i="3" r="J99"/>
  <c i="2" r="J229"/>
  <c i="3" r="BK91"/>
  <c i="2" r="BK159"/>
  <c i="3" r="J97"/>
  <c i="2" r="BK167"/>
  <c r="BK219"/>
  <c r="BK130"/>
  <c i="3" r="F36"/>
  <c i="2" r="J159"/>
  <c r="BK97"/>
  <c r="J183"/>
  <c r="BK103"/>
  <c r="J172"/>
  <c r="BK197"/>
  <c r="J235"/>
  <c r="BK128"/>
  <c i="3" r="J118"/>
  <c i="2" r="J136"/>
  <c r="BK200"/>
  <c r="J97"/>
  <c r="J179"/>
  <c r="BK223"/>
  <c r="BK172"/>
  <c r="J192"/>
  <c r="BK115"/>
  <c r="J120"/>
  <c r="BK120"/>
  <c i="3" r="J103"/>
  <c i="2" r="BK140"/>
  <c i="1" r="AS54"/>
  <c i="2" r="BK173"/>
  <c i="3" r="J124"/>
  <c i="2" r="J195"/>
  <c i="3" r="BK118"/>
  <c i="2" r="J197"/>
  <c i="3" r="BK124"/>
  <c i="2" r="BK101"/>
  <c r="J223"/>
  <c r="J115"/>
  <c r="J101"/>
  <c r="BK183"/>
  <c r="BK192"/>
  <c r="J171"/>
  <c r="J125"/>
  <c i="3" r="BK97"/>
  <c i="2" r="BK233"/>
  <c i="3" r="BK107"/>
  <c i="2" r="J167"/>
  <c i="3" r="J114"/>
  <c i="2" r="BK149"/>
  <c l="1" r="R189"/>
  <c r="BK222"/>
  <c r="J222"/>
  <c r="J69"/>
  <c r="R93"/>
  <c r="BK189"/>
  <c r="J189"/>
  <c r="J65"/>
  <c r="R202"/>
  <c r="R222"/>
  <c r="R221"/>
  <c r="P148"/>
  <c r="P166"/>
  <c r="BK176"/>
  <c r="J176"/>
  <c r="J64"/>
  <c r="P232"/>
  <c r="P231"/>
  <c i="3" r="T87"/>
  <c i="2" r="P93"/>
  <c r="BK166"/>
  <c r="J166"/>
  <c r="J63"/>
  <c r="T189"/>
  <c r="R232"/>
  <c r="R231"/>
  <c i="3" r="BK87"/>
  <c r="J87"/>
  <c r="J61"/>
  <c r="BK110"/>
  <c r="J110"/>
  <c r="J63"/>
  <c i="2" r="T93"/>
  <c r="BK202"/>
  <c r="J202"/>
  <c r="J66"/>
  <c r="T232"/>
  <c r="T231"/>
  <c i="3" r="P110"/>
  <c r="BK121"/>
  <c r="J121"/>
  <c r="J65"/>
  <c i="2" r="T148"/>
  <c r="T176"/>
  <c r="T202"/>
  <c r="T222"/>
  <c r="T221"/>
  <c i="3" r="P87"/>
  <c r="P86"/>
  <c r="P85"/>
  <c i="1" r="AU56"/>
  <c i="3" r="P121"/>
  <c i="2" r="BK148"/>
  <c r="J148"/>
  <c r="J62"/>
  <c r="P176"/>
  <c r="P189"/>
  <c r="BK232"/>
  <c r="J232"/>
  <c r="J71"/>
  <c i="3" r="R87"/>
  <c r="R86"/>
  <c r="R85"/>
  <c r="R110"/>
  <c r="R121"/>
  <c i="2" r="BK93"/>
  <c r="J93"/>
  <c r="J61"/>
  <c r="R148"/>
  <c r="R166"/>
  <c r="T166"/>
  <c r="R176"/>
  <c r="P202"/>
  <c r="P222"/>
  <c r="P221"/>
  <c i="3" r="T110"/>
  <c r="T121"/>
  <c r="BK106"/>
  <c r="J106"/>
  <c r="J62"/>
  <c r="BK117"/>
  <c r="J117"/>
  <c r="J64"/>
  <c i="2" r="BK218"/>
  <c r="J218"/>
  <c r="J67"/>
  <c i="3" r="BE97"/>
  <c r="BE103"/>
  <c r="E48"/>
  <c r="F55"/>
  <c r="J79"/>
  <c r="BE94"/>
  <c r="BE111"/>
  <c r="BE122"/>
  <c r="BE88"/>
  <c i="2" r="BK231"/>
  <c r="J231"/>
  <c r="J70"/>
  <c i="1" r="BC56"/>
  <c i="3" r="BE99"/>
  <c r="BE101"/>
  <c r="BE107"/>
  <c r="BE124"/>
  <c i="2" r="BK92"/>
  <c r="J92"/>
  <c r="J60"/>
  <c i="3" r="BE91"/>
  <c r="BE114"/>
  <c r="BE118"/>
  <c i="2" r="E48"/>
  <c r="F88"/>
  <c r="BE101"/>
  <c r="BE103"/>
  <c r="BE125"/>
  <c r="BE108"/>
  <c r="BE115"/>
  <c r="BE140"/>
  <c r="BE167"/>
  <c r="BE171"/>
  <c r="BE193"/>
  <c r="BE197"/>
  <c r="BE223"/>
  <c r="BE227"/>
  <c r="BE94"/>
  <c r="BE97"/>
  <c r="BE128"/>
  <c r="BE130"/>
  <c r="BE149"/>
  <c r="BE156"/>
  <c r="BE159"/>
  <c r="BE183"/>
  <c r="BE187"/>
  <c r="BE190"/>
  <c r="BE195"/>
  <c r="BE203"/>
  <c r="BE209"/>
  <c r="BE213"/>
  <c r="BE120"/>
  <c r="BE192"/>
  <c r="BE216"/>
  <c r="BE219"/>
  <c r="BE235"/>
  <c r="BE238"/>
  <c r="J52"/>
  <c r="BE142"/>
  <c r="BE161"/>
  <c r="BE164"/>
  <c r="BE172"/>
  <c r="BE200"/>
  <c r="BE233"/>
  <c r="BE136"/>
  <c r="BE144"/>
  <c r="BE170"/>
  <c r="BE173"/>
  <c r="BE179"/>
  <c r="BE229"/>
  <c r="BE236"/>
  <c r="BE138"/>
  <c r="BE177"/>
  <c i="3" r="F35"/>
  <c i="1" r="BB56"/>
  <c i="2" r="J34"/>
  <c i="1" r="AW55"/>
  <c i="3" r="J34"/>
  <c i="1" r="AW56"/>
  <c i="2" r="F35"/>
  <c i="1" r="BB55"/>
  <c i="2" r="F36"/>
  <c i="1" r="BC55"/>
  <c r="BC54"/>
  <c r="AY54"/>
  <c i="2" r="F34"/>
  <c i="1" r="BA55"/>
  <c i="3" r="F34"/>
  <c i="1" r="BA56"/>
  <c i="3" r="F37"/>
  <c i="1" r="BD56"/>
  <c i="2" r="F37"/>
  <c i="1" r="BD55"/>
  <c i="2" l="1" r="R92"/>
  <c r="R91"/>
  <c r="T92"/>
  <c r="T91"/>
  <c i="3" r="T86"/>
  <c r="T85"/>
  <c i="2" r="P92"/>
  <c r="P91"/>
  <c i="1" r="AU55"/>
  <c i="3" r="BK86"/>
  <c r="J86"/>
  <c r="J60"/>
  <c i="2" r="BK221"/>
  <c r="J221"/>
  <c r="J68"/>
  <c r="BK91"/>
  <c r="J91"/>
  <c r="J59"/>
  <c i="3" r="F33"/>
  <c i="1" r="AZ56"/>
  <c r="AU54"/>
  <c r="BA54"/>
  <c r="AW54"/>
  <c r="AK30"/>
  <c r="BD54"/>
  <c r="W33"/>
  <c r="W32"/>
  <c i="3" r="J33"/>
  <c i="1" r="AV56"/>
  <c r="AT56"/>
  <c r="BB54"/>
  <c r="W31"/>
  <c i="2" r="F33"/>
  <c i="1" r="AZ55"/>
  <c i="2" r="J33"/>
  <c i="1" r="AV55"/>
  <c r="AT55"/>
  <c i="3" l="1" r="BK85"/>
  <c r="J85"/>
  <c r="J59"/>
  <c i="1" r="AZ54"/>
  <c r="W29"/>
  <c r="W30"/>
  <c r="AX54"/>
  <c i="2" r="J30"/>
  <c i="1" r="AG55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<sst xmlns="http://schemas.openxmlformats.org/spreadsheetml/2006/main">
  <si>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</si>
  <si>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</si>
  <si>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</si>
  <si>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</si>
  <si>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</si>
  <si>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</si>
  <si>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</si>
  <si>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</si>
  <si>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</si>
  <si>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</si>
  <si>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</si>
  <si>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</si>
  <si>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</si>
  <si>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</si>
  <si>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</si>
  <si>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</si>
  <si>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</si>
  <si>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</si>
  <si>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</si>
  <si>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</si>
  <si>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</si>
  <si>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</si>
  <si>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</si>
  <si>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</si>
  <si>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</si>
  <si>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</si>
  <si>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</si>
  <si>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</si>
  <si>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</si>
  <si>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</si>
  <si>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</si>
  <si>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</si>
  <si>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</si>
  <si>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</si>
  <si>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</si>
  <si>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</si>
  <si>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</si>
  <si>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</si>
  <si>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</si>
  <si>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</si>
  <si>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</si>
  <si>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</si>
  <si>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</si>
  <si>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</si>
  <si>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</si>
  <si>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</si>
  <si>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</si>
  <si>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</si>
  <si>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</si>
  <si>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</si>
  <si>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</si>
  <si>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</si>
  <si>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</si>
  <si>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</si>
  <si>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</si>
  <si>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</si>
  <si>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</si>
  <si>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</si>
  <si>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</si>
  <si>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</si>
  <si>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</si>
  <si>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</si>
  <si>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</si>
  <si>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</si>
  <si>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</si>
  <si>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</si>
  <si>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</si>
  <si>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</si>
  <si>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</si>
  <si>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</si>
  <si>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</si>
  <si>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</si>
  <si>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</si>
  <si>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</si>
  <si>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</si>
  <si>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</si>
  <si>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</si>
  <si>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</si>
  <si>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</si>
  <si>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Lokalita Mahenova</t>
  </si>
  <si>
    <t>ING</t>
  </si>
  <si>
    <t>1</t>
  </si>
  <si>
    <t>{46e92e61-7d8d-49f0-9aed-e1adc6c962d0}</t>
  </si>
  <si>
    <t>2</t>
  </si>
  <si>
    <t>VON</t>
  </si>
  <si>
    <t>Vedlejší a ostatní náklady</t>
  </si>
  <si>
    <t>{697da187-cad3-4f0a-bef4-b701a9c50392}</t>
  </si>
  <si>
    <t>KRYCÍ LIST SOUPISU PRACÍ</t>
  </si>
  <si>
    <t>Objekt:</t>
  </si>
  <si>
    <t>4 - Lokalita Mahenova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</si>
  <si>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</si>
  <si>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</si>
  <si>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</si>
  <si>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</si>
  <si>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</si>
  <si>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</si>
  <si>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</si>
  <si>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</si>
  <si>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</si>
  <si>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</si>
  <si>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</si>
  <si>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</si>
  <si>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</si>
  <si>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</si>
  <si>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</si>
  <si>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</si>
  <si>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</si>
  <si>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</si>
  <si>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</si>
  <si>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</si>
  <si>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</si>
  <si>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</si>
  <si>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</si>
  <si>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</si>
  <si>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</si>
  <si>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</si>
  <si>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</si>
  <si>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</si>
  <si>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</si>
  <si>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</si>
  <si>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</si>
  <si>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</si>
  <si>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</si>
  <si>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</si>
  <si>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</si>
  <si>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</si>
  <si>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m2</t>
  </si>
  <si>
    <t>494360434</t>
  </si>
  <si>
    <t>Online PSC</t>
  </si>
  <si>
    <t>https://podminky.urs.cz/item/CS_URS_2024_02/113106132</t>
  </si>
  <si>
    <t>VV</t>
  </si>
  <si>
    <t>1,55*1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</si>
  <si>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</si>
  <si>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</si>
  <si>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-861065687</t>
  </si>
  <si>
    <t>https://podminky.urs.cz/item/CS_URS_2024_02/113106151</t>
  </si>
  <si>
    <t>10,15*0,5</t>
  </si>
  <si>
    <t>5,1</t>
  </si>
  <si>
    <t>3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</si>
  <si>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</si>
  <si>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</si>
  <si>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-138695083</t>
  </si>
  <si>
    <t>https://podminky.urs.cz/item/CS_URS_2024_02/113107322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</si>
  <si>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</si>
  <si>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</si>
  <si>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</si>
  <si>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-1353869437</t>
  </si>
  <si>
    <t>https://podminky.urs.cz/item/CS_URS_2024_02/113202111</t>
  </si>
  <si>
    <t>"kamenné" 1,3+6,3</t>
  </si>
  <si>
    <t>"betonové" 1,1+1,55+1,1</t>
  </si>
  <si>
    <t>Součet</t>
  </si>
  <si>
    <t>5</t>
  </si>
  <si>
    <t>122251101</t>
  </si>
  <si>
    <t>Odkopávky a prokopávky nezapažené strojně v hornině třídy těžitelnosti I skupiny 3 do 20 m3</t>
  </si>
  <si>
    <t>m3</t>
  </si>
  <si>
    <t>-1294071678</t>
  </si>
  <si>
    <t>https://podminky.urs.cz/item/CS_URS_2024_02/122251101</t>
  </si>
  <si>
    <t>plocha odměřena graficky</t>
  </si>
  <si>
    <t>"plocha v řezu krát délka" 10,15*1,7</t>
  </si>
  <si>
    <t>"odečíst výkop rýhy VO" -8,1</t>
  </si>
  <si>
    <t>9,2</t>
  </si>
  <si>
    <t>6</t>
  </si>
  <si>
    <t>132212231</t>
  </si>
  <si>
    <t>Hloubení rýh šířky přes 800 do 2 000 mm při překopech inženýrských sítí ručně zapažených i nezapažených, s urovnáním dna do předepsaného profilu a spádu objemu do 10 m3 v hornině třídy těžitelnosti I skupiny 3 soudržných</t>
  </si>
  <si>
    <t>-401186547</t>
  </si>
  <si>
    <t>https://podminky.urs.cz/item/CS_URS_2024_02/132212231</t>
  </si>
  <si>
    <t>vedení VO</t>
  </si>
  <si>
    <t>10,1*1*0,8</t>
  </si>
  <si>
    <t>8,1</t>
  </si>
  <si>
    <t>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</si>
  <si>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</si>
  <si>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</si>
  <si>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1481153334</t>
  </si>
  <si>
    <t>https://podminky.urs.cz/item/CS_URS_2024_02/162651112</t>
  </si>
  <si>
    <t>"výkop" 9,2+8,1</t>
  </si>
  <si>
    <t>"zásyp" -2,8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</si>
  <si>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</si>
  <si>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</si>
  <si>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</si>
  <si>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</si>
  <si>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333192615</t>
  </si>
  <si>
    <t>https://podminky.urs.cz/item/CS_URS_2024_02/171201231</t>
  </si>
  <si>
    <t>14,5*1,8</t>
  </si>
  <si>
    <t>9</t>
  </si>
  <si>
    <t>171251201</t>
  </si>
  <si>
    <t>Uložení sypaniny na skládky nebo meziskládky bez hutnění s upravením uložené sypaniny do předepsaného tvaru</t>
  </si>
  <si>
    <t>642199224</t>
  </si>
  <si>
    <t>https://podminky.urs.cz/item/CS_URS_2024_02/171251201</t>
  </si>
  <si>
    <t>10</t>
  </si>
  <si>
    <t>174111101</t>
  </si>
  <si>
    <t>Zásyp sypaninou z jakékoliv horniny ručně s uložením výkopku ve vrstvách se zhutněním jam, šachet, rýh nebo kolem objektů v těchto vykopávkách</t>
  </si>
  <si>
    <t>-1796418844</t>
  </si>
  <si>
    <t>https://podminky.urs.cz/item/CS_URS_2024_02/174111101</t>
  </si>
  <si>
    <t>"zadní strana" 10,1*0,24</t>
  </si>
  <si>
    <t>"boční strany" (1,8*0,1)*2</t>
  </si>
  <si>
    <t>2,8</t>
  </si>
  <si>
    <t>11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</si>
  <si>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</si>
  <si>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</si>
  <si>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-172983290</t>
  </si>
  <si>
    <t>https://podminky.urs.cz/item/CS_URS_2024_02/181111111</t>
  </si>
  <si>
    <t>181311103</t>
  </si>
  <si>
    <t>Rozprostření a urovnání ornice v rovině nebo ve svahu sklonu do 1:5 ručně při souvislé ploše, tl. vrstvy do 200 mm</t>
  </si>
  <si>
    <t>1663237746</t>
  </si>
  <si>
    <t>https://podminky.urs.cz/item/CS_URS_2024_02/181311103</t>
  </si>
  <si>
    <t>13</t>
  </si>
  <si>
    <t>181411131</t>
  </si>
  <si>
    <t>Založení trávníku na půdě předem připravené plochy do 1000 m2 výsevem včetně utažení parkového v rovině nebo na svahu do 1:5</t>
  </si>
  <si>
    <t>2126772246</t>
  </si>
  <si>
    <t>https://podminky.urs.cz/item/CS_URS_2024_02/181411131</t>
  </si>
  <si>
    <t>14</t>
  </si>
  <si>
    <t>M</t>
  </si>
  <si>
    <t>00572420</t>
  </si>
  <si>
    <t>osivo směs travní parková okrasná</t>
  </si>
  <si>
    <t>kg</t>
  </si>
  <si>
    <t>222039705</t>
  </si>
  <si>
    <t>12,2*0,02 'Přepočtené koeficientem množství</t>
  </si>
  <si>
    <t>15</t>
  </si>
  <si>
    <t>182112121</t>
  </si>
  <si>
    <t>Svahování trvalých svahů do projektovaných profilů ručně s potřebným přemístěním výkopku při svahování v zářezech v hornině třídy těžitelnosti I skupiny 3</t>
  </si>
  <si>
    <t>-154063686</t>
  </si>
  <si>
    <t>https://podminky.urs.cz/item/CS_URS_2024_02/182112121</t>
  </si>
  <si>
    <t>10,1*0,9</t>
  </si>
  <si>
    <t>9,1</t>
  </si>
  <si>
    <t>Zakládání</t>
  </si>
  <si>
    <t>16</t>
  </si>
  <si>
    <t>211531111</t>
  </si>
  <si>
    <t>Výplň kamenivem do rýh odvodňovacích žeber nebo trativodů bez zhutnění, s úpravou povrchu výplně kamenivem hrubým drceným frakce 16 až 32 mm</t>
  </si>
  <si>
    <t>1730506999</t>
  </si>
  <si>
    <t>https://podminky.urs.cz/item/CS_URS_2024_02/211531111</t>
  </si>
  <si>
    <t>obsyp potrubí</t>
  </si>
  <si>
    <t>10,2*0,8*0,4</t>
  </si>
  <si>
    <t>vsak ze ŠD</t>
  </si>
  <si>
    <t>1,2*1,3*0,8</t>
  </si>
  <si>
    <t>17</t>
  </si>
  <si>
    <t>211971110</t>
  </si>
  <si>
    <t>Zřízení opláštění výplně z geotextilie odvodňovacích žeber nebo trativodů v rýze nebo zářezu se stěnami šikmými o sklonu do 1:2</t>
  </si>
  <si>
    <t>1983984589</t>
  </si>
  <si>
    <t>https://podminky.urs.cz/item/CS_URS_2024_02/211971110</t>
  </si>
  <si>
    <t>10,2*0,6</t>
  </si>
  <si>
    <t>18</t>
  </si>
  <si>
    <t>69311081</t>
  </si>
  <si>
    <t>geotextilie netkaná separační, ochranná, filtrační, drenážní PES 300g/m2</t>
  </si>
  <si>
    <t>1787112583</t>
  </si>
  <si>
    <t>6,12*1,1845 'Přepočtené koeficientem množství</t>
  </si>
  <si>
    <t>19</t>
  </si>
  <si>
    <t>212532111</t>
  </si>
  <si>
    <t>Lože pro trativody z kameniva hrubého drceného</t>
  </si>
  <si>
    <t>-2005318516</t>
  </si>
  <si>
    <t>https://podminky.urs.cz/item/CS_URS_2024_02/212532111</t>
  </si>
  <si>
    <t>10,2*0,3*0,2</t>
  </si>
  <si>
    <t>20</t>
  </si>
  <si>
    <t>212755214</t>
  </si>
  <si>
    <t>Trativody bez lože z drenážních trubek plastových flexibilních D 100 mm</t>
  </si>
  <si>
    <t>920802771</t>
  </si>
  <si>
    <t>https://podminky.urs.cz/item/CS_URS_2024_02/212755214</t>
  </si>
  <si>
    <t>Svislé a kompletní konstrukce</t>
  </si>
  <si>
    <t>339921132</t>
  </si>
  <si>
    <t>Osazování palisád betonových v řadě se zabetonováním výšky palisády přes 500 do 1000 mm</t>
  </si>
  <si>
    <t>-473625379</t>
  </si>
  <si>
    <t>https://podminky.urs.cz/item/CS_URS_2024_02/339921132</t>
  </si>
  <si>
    <t>1,6+9,15+1,6</t>
  </si>
  <si>
    <t>22</t>
  </si>
  <si>
    <t>59228414</t>
  </si>
  <si>
    <t>palisáda tyčová kruhová betonová 175x200mm v 1000mm přírodní</t>
  </si>
  <si>
    <t>kus</t>
  </si>
  <si>
    <t>1885092349</t>
  </si>
  <si>
    <t>23</t>
  </si>
  <si>
    <t>59228413</t>
  </si>
  <si>
    <t>palisáda tyčová kruhová betonová 175x200mm v 800mm přírodní</t>
  </si>
  <si>
    <t>-854972028</t>
  </si>
  <si>
    <t>24</t>
  </si>
  <si>
    <t>59228412</t>
  </si>
  <si>
    <t>palisáda tyčová kruhová betonová 175x200mm v 600mm přírodní</t>
  </si>
  <si>
    <t>-408448035</t>
  </si>
  <si>
    <t>25</t>
  </si>
  <si>
    <t>59228416</t>
  </si>
  <si>
    <t>palisáda tyčová kruhová betonová s armaturou 175x200mm v 1500mm</t>
  </si>
  <si>
    <t>-1474276531</t>
  </si>
  <si>
    <t>9,15/0,175</t>
  </si>
  <si>
    <t>52</t>
  </si>
  <si>
    <t>Komunikace pozemní</t>
  </si>
  <si>
    <t>26</t>
  </si>
  <si>
    <t>564871011</t>
  </si>
  <si>
    <t>Podklad ze štěrkodrti ŠD s rozprostřením a zhutněním plochy jednotlivě do 100 m2, po zhutnění tl. 250 mm</t>
  </si>
  <si>
    <t>-194059294</t>
  </si>
  <si>
    <t>https://podminky.urs.cz/item/CS_URS_2024_02/564871011</t>
  </si>
  <si>
    <t>27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</si>
  <si>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</si>
  <si>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</si>
  <si>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973903216</t>
  </si>
  <si>
    <t>https://podminky.urs.cz/item/CS_URS_2024_02/591111111</t>
  </si>
  <si>
    <t>28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</si>
  <si>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</si>
  <si>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</si>
  <si>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1725415174</t>
  </si>
  <si>
    <t>https://podminky.urs.cz/item/CS_URS_2024_02/596211110</t>
  </si>
  <si>
    <t>8,8*1,45</t>
  </si>
  <si>
    <t>12,8</t>
  </si>
  <si>
    <t>29</t>
  </si>
  <si>
    <t>59245018</t>
  </si>
  <si>
    <t>dlažba skladebná betonová 200x100mm tl 60mm přírodní</t>
  </si>
  <si>
    <t>1522262631</t>
  </si>
  <si>
    <t>12,8*1,03 'Přepočtené koeficientem množství</t>
  </si>
  <si>
    <t>Ostatní konstrukce a práce, bourání</t>
  </si>
  <si>
    <t>30</t>
  </si>
  <si>
    <t>912113112</t>
  </si>
  <si>
    <t>Montáž parkovacího dorazu šířky přes 800 do 1200 mm</t>
  </si>
  <si>
    <t>-621029335</t>
  </si>
  <si>
    <t>https://podminky.urs.cz/item/CS_URS_2024_02/912113112</t>
  </si>
  <si>
    <t>31</t>
  </si>
  <si>
    <t>56288007</t>
  </si>
  <si>
    <t>práh dorazový parkovací z gumy 1200mm</t>
  </si>
  <si>
    <t>-1574688756</t>
  </si>
  <si>
    <t>32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</si>
  <si>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</si>
  <si>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</si>
  <si>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-1817723104</t>
  </si>
  <si>
    <t>https://podminky.urs.cz/item/CS_URS_2024_02/916131213</t>
  </si>
  <si>
    <t>33</t>
  </si>
  <si>
    <t>59217029</t>
  </si>
  <si>
    <t>obrubník silniční betonový nájezdový 1000x150x150mm</t>
  </si>
  <si>
    <t>-478936592</t>
  </si>
  <si>
    <t>8,75*1,02 'Přepočtené koeficientem množství</t>
  </si>
  <si>
    <t>34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</si>
  <si>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</si>
  <si>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</si>
  <si>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-779121602</t>
  </si>
  <si>
    <t>https://podminky.urs.cz/item/CS_URS_2024_02/979024443</t>
  </si>
  <si>
    <t>35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</si>
  <si>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</si>
  <si>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</si>
  <si>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170732278</t>
  </si>
  <si>
    <t>https://podminky.urs.cz/item/CS_URS_2024_02/979071111</t>
  </si>
  <si>
    <t>997</t>
  </si>
  <si>
    <t>Přesun sutě</t>
  </si>
  <si>
    <t>36</t>
  </si>
  <si>
    <t>997221571</t>
  </si>
  <si>
    <t>Vodorovná doprava vybouraných hmot bez naložení, ale se složením a s hrubým urovnáním na vzdálenost do 1 km</t>
  </si>
  <si>
    <t>-1893347049</t>
  </si>
  <si>
    <t>https://podminky.urs.cz/item/CS_URS_2024_02/997221571</t>
  </si>
  <si>
    <t>4,441</t>
  </si>
  <si>
    <t>"kostky" -1,27</t>
  </si>
  <si>
    <t>3,2</t>
  </si>
  <si>
    <t>37</t>
  </si>
  <si>
    <t>997221579</t>
  </si>
  <si>
    <t>Příplatek ZKD 1 km u vodorovné dopravy vybouraných hmot</t>
  </si>
  <si>
    <t>-1153409459</t>
  </si>
  <si>
    <t>https://podminky.urs.cz/item/CS_URS_2024_02/997221579</t>
  </si>
  <si>
    <t>odvoz na skládku do 5-ti km</t>
  </si>
  <si>
    <t>3,2*4</t>
  </si>
  <si>
    <t>38</t>
  </si>
  <si>
    <t>997221861</t>
  </si>
  <si>
    <t>Poplatek za uložení stavebního odpadu na recyklační skládce (skládkovné) z prostého betonu zatříděného do Katalogu odpadů pod kódem 17 01 01</t>
  </si>
  <si>
    <t>-775850951</t>
  </si>
  <si>
    <t>https://podminky.urs.cz/item/CS_URS_2024_02/997221861</t>
  </si>
  <si>
    <t>"bet. panel, obruby" 0,395+2,33</t>
  </si>
  <si>
    <t>39</t>
  </si>
  <si>
    <t>997221873</t>
  </si>
  <si>
    <t>-882877485</t>
  </si>
  <si>
    <t>https://podminky.urs.cz/item/CS_URS_2024_02/997221873</t>
  </si>
  <si>
    <t>998</t>
  </si>
  <si>
    <t>Přesun hmot</t>
  </si>
  <si>
    <t>40</t>
  </si>
  <si>
    <t>998223011</t>
  </si>
  <si>
    <t>Přesun hmot pro pozemní komunikace s krytem dlážděným dopravní vzdálenost do 200 m jakékoliv délky objektu</t>
  </si>
  <si>
    <t>-2094592617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</si>
  <si>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</si>
  <si>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</si>
  <si>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</si>
  <si>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</si>
  <si>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</si>
  <si>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41</t>
  </si>
  <si>
    <t>711161273</t>
  </si>
  <si>
    <t>Provedení izolace proti zemní vlhkosti nopovou fólií na ploše svislé S z nopové fólie</t>
  </si>
  <si>
    <t>416956810</t>
  </si>
  <si>
    <t>https://podminky.urs.cz/item/CS_URS_2024_02/711161273</t>
  </si>
  <si>
    <t>9,15*0,5</t>
  </si>
  <si>
    <t>4,6</t>
  </si>
  <si>
    <t>42</t>
  </si>
  <si>
    <t>28323005</t>
  </si>
  <si>
    <t>fólie profilovaná (nopová) drenážní HDPE s výškou nopů 8mm</t>
  </si>
  <si>
    <t>-162214625</t>
  </si>
  <si>
    <t>4,6*1,221 'Přepočtené koeficientem množství</t>
  </si>
  <si>
    <t>43</t>
  </si>
  <si>
    <t>998711101</t>
  </si>
  <si>
    <t>Přesun hmot pro izolace proti vodě, vlhkosti a plynům stanovený z hmotnosti přesunovaného materiálu vodorovná dopravní vzdálenost do 50 m základní v objektech výšky do 6 m</t>
  </si>
  <si>
    <t>2107556211</t>
  </si>
  <si>
    <t>https://podminky.urs.cz/item/CS_URS_2024_02/998711101</t>
  </si>
  <si>
    <t>Práce a dodávky M</t>
  </si>
  <si>
    <t>46-M</t>
  </si>
  <si>
    <t>Zemní práce při extr.mont.pracích</t>
  </si>
  <si>
    <t>44</t>
  </si>
  <si>
    <t>460751112</t>
  </si>
  <si>
    <t>Osazení kabelových kanálů včetně utěsnění, vyspárování a zakrytí víkem z prefabrikovaných betonových žlabů do rýhy, bez výkopových prací vnější šířky přes 20 do 25 cm</t>
  </si>
  <si>
    <t>64</t>
  </si>
  <si>
    <t>1044109508</t>
  </si>
  <si>
    <t>https://podminky.urs.cz/item/CS_URS_2024_02/460751112</t>
  </si>
  <si>
    <t>45</t>
  </si>
  <si>
    <t>59213011</t>
  </si>
  <si>
    <t>žlab kabelový betonový k ochraně zemního drátovodného vedení 100x23x19cm</t>
  </si>
  <si>
    <t>128</t>
  </si>
  <si>
    <t>524383063</t>
  </si>
  <si>
    <t>46</t>
  </si>
  <si>
    <t>59213345</t>
  </si>
  <si>
    <t>poklop kabelového žlabu betonový 500x230x40mm</t>
  </si>
  <si>
    <t>862590385</t>
  </si>
  <si>
    <t>10/0,5</t>
  </si>
  <si>
    <t>47</t>
  </si>
  <si>
    <t>469981111</t>
  </si>
  <si>
    <t>Přesun hmot pro pomocné stavební práce při elektromontážích dopravní vzdálenost do 1 000 m</t>
  </si>
  <si>
    <t>-1230176167</t>
  </si>
  <si>
    <t>https://podminky.urs.cz/item/CS_URS_2024_02/469981111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</si>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</sst>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32" TargetMode="External" /><Relationship Id="rId2" Type="http://schemas.openxmlformats.org/officeDocument/2006/relationships/hyperlink" Target="https://podminky.urs.cz/item/CS_URS_2024_02/113106151" TargetMode="External" /><Relationship Id="rId3" Type="http://schemas.openxmlformats.org/officeDocument/2006/relationships/hyperlink" Target="https://podminky.urs.cz/item/CS_URS_2024_02/113107322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22251101" TargetMode="External" /><Relationship Id="rId6" Type="http://schemas.openxmlformats.org/officeDocument/2006/relationships/hyperlink" Target="https://podminky.urs.cz/item/CS_URS_2024_02/132212231" TargetMode="External" /><Relationship Id="rId7" Type="http://schemas.openxmlformats.org/officeDocument/2006/relationships/hyperlink" Target="https://podminky.urs.cz/item/CS_URS_2024_02/162651112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74111101" TargetMode="External" /><Relationship Id="rId11" Type="http://schemas.openxmlformats.org/officeDocument/2006/relationships/hyperlink" Target="https://podminky.urs.cz/item/CS_URS_2024_02/181111111" TargetMode="External" /><Relationship Id="rId12" Type="http://schemas.openxmlformats.org/officeDocument/2006/relationships/hyperlink" Target="https://podminky.urs.cz/item/CS_URS_2024_02/181311103" TargetMode="External" /><Relationship Id="rId13" Type="http://schemas.openxmlformats.org/officeDocument/2006/relationships/hyperlink" Target="https://podminky.urs.cz/item/CS_URS_2024_02/181411131" TargetMode="External" /><Relationship Id="rId14" Type="http://schemas.openxmlformats.org/officeDocument/2006/relationships/hyperlink" Target="https://podminky.urs.cz/item/CS_URS_2024_02/182112121" TargetMode="External" /><Relationship Id="rId15" Type="http://schemas.openxmlformats.org/officeDocument/2006/relationships/hyperlink" Target="https://podminky.urs.cz/item/CS_URS_2024_02/211531111" TargetMode="External" /><Relationship Id="rId16" Type="http://schemas.openxmlformats.org/officeDocument/2006/relationships/hyperlink" Target="https://podminky.urs.cz/item/CS_URS_2024_02/211971110" TargetMode="External" /><Relationship Id="rId17" Type="http://schemas.openxmlformats.org/officeDocument/2006/relationships/hyperlink" Target="https://podminky.urs.cz/item/CS_URS_2024_02/212532111" TargetMode="External" /><Relationship Id="rId18" Type="http://schemas.openxmlformats.org/officeDocument/2006/relationships/hyperlink" Target="https://podminky.urs.cz/item/CS_URS_2024_02/212755214" TargetMode="External" /><Relationship Id="rId19" Type="http://schemas.openxmlformats.org/officeDocument/2006/relationships/hyperlink" Target="https://podminky.urs.cz/item/CS_URS_2024_02/339921132" TargetMode="External" /><Relationship Id="rId20" Type="http://schemas.openxmlformats.org/officeDocument/2006/relationships/hyperlink" Target="https://podminky.urs.cz/item/CS_URS_2024_02/564871011" TargetMode="External" /><Relationship Id="rId21" Type="http://schemas.openxmlformats.org/officeDocument/2006/relationships/hyperlink" Target="https://podminky.urs.cz/item/CS_URS_2024_02/591111111" TargetMode="External" /><Relationship Id="rId22" Type="http://schemas.openxmlformats.org/officeDocument/2006/relationships/hyperlink" Target="https://podminky.urs.cz/item/CS_URS_2024_02/596211110" TargetMode="External" /><Relationship Id="rId23" Type="http://schemas.openxmlformats.org/officeDocument/2006/relationships/hyperlink" Target="https://podminky.urs.cz/item/CS_URS_2024_02/912113112" TargetMode="External" /><Relationship Id="rId24" Type="http://schemas.openxmlformats.org/officeDocument/2006/relationships/hyperlink" Target="https://podminky.urs.cz/item/CS_URS_2024_02/916131213" TargetMode="External" /><Relationship Id="rId25" Type="http://schemas.openxmlformats.org/officeDocument/2006/relationships/hyperlink" Target="https://podminky.urs.cz/item/CS_URS_2024_02/979024443" TargetMode="External" /><Relationship Id="rId26" Type="http://schemas.openxmlformats.org/officeDocument/2006/relationships/hyperlink" Target="https://podminky.urs.cz/item/CS_URS_2024_02/979071111" TargetMode="External" /><Relationship Id="rId27" Type="http://schemas.openxmlformats.org/officeDocument/2006/relationships/hyperlink" Target="https://podminky.urs.cz/item/CS_URS_2024_02/997221571" TargetMode="External" /><Relationship Id="rId28" Type="http://schemas.openxmlformats.org/officeDocument/2006/relationships/hyperlink" Target="https://podminky.urs.cz/item/CS_URS_2024_02/997221579" TargetMode="External" /><Relationship Id="rId29" Type="http://schemas.openxmlformats.org/officeDocument/2006/relationships/hyperlink" Target="https://podminky.urs.cz/item/CS_URS_2024_02/997221861" TargetMode="External" /><Relationship Id="rId30" Type="http://schemas.openxmlformats.org/officeDocument/2006/relationships/hyperlink" Target="https://podminky.urs.cz/item/CS_URS_2024_02/997221873" TargetMode="External" /><Relationship Id="rId31" Type="http://schemas.openxmlformats.org/officeDocument/2006/relationships/hyperlink" Target="https://podminky.urs.cz/item/CS_URS_2024_02/998223011" TargetMode="External" /><Relationship Id="rId32" Type="http://schemas.openxmlformats.org/officeDocument/2006/relationships/hyperlink" Target="https://podminky.urs.cz/item/CS_URS_2024_02/711161273" TargetMode="External" /><Relationship Id="rId33" Type="http://schemas.openxmlformats.org/officeDocument/2006/relationships/hyperlink" Target="https://podminky.urs.cz/item/CS_URS_2024_02/998711101" TargetMode="External" /><Relationship Id="rId34" Type="http://schemas.openxmlformats.org/officeDocument/2006/relationships/hyperlink" Target="https://podminky.urs.cz/item/CS_URS_2024_02/460751112" TargetMode="External" /><Relationship Id="rId35" Type="http://schemas.openxmlformats.org/officeDocument/2006/relationships/hyperlink" Target="https://podminky.urs.cz/item/CS_URS_2024_02/4699811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'4 - Lokalita Mahenova'!J30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'4 - Lokalita Mahenova'!P91</f>
        <v>0</v>
      </c>
      <c r="AV55" s="122">
        <f>'4 - Lokalita Mahenova'!J33</f>
        <v>0</v>
      </c>
      <c r="AW55" s="122">
        <f>'4 - Lokalita Mahenova'!J34</f>
        <v>0</v>
      </c>
      <c r="AX55" s="122">
        <f>'4 - Lokalita Mahenova'!J35</f>
        <v>0</v>
      </c>
      <c r="AY55" s="122">
        <f>'4 - Lokalita Mahenova'!J36</f>
        <v>0</v>
      </c>
      <c r="AZ55" s="122">
        <f>'4 - Lokalita Mahenova'!F33</f>
        <v>0</v>
      </c>
      <c r="BA55" s="122">
        <f>'4 - Lokalita Mahenova'!F34</f>
        <v>0</v>
      </c>
      <c r="BB55" s="122">
        <f>'4 - Lokalita Mahenova'!F35</f>
        <v>0</v>
      </c>
      <c r="BC55" s="122">
        <f>'4 - Lokalita Mahenova'!F36</f>
        <v>0</v>
      </c>
      <c r="BD55" s="124">
        <f>'4 - Lokalita Mahenova'!F37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VnPzzRiTWUrVAdvPG+2sBWL8nG1rw/fO2+ykop3TKa+g8YwWHeE3D0kuICHHbbMZoKjpMFdjp09mVEy5/CVA2w==" hashValue="u1D0tLkwz1jT21vGug6/kFEROq8uxO0/9QGnJ+xZJKrps08WwwesJESl9gIFHeLyvggrKz1xPKnNLz5BVR3mV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4 - Lokalita Mahenova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ROUND((SUM(BE91:BE239)),  2)</f>
        <v>0</v>
      </c>
      <c r="G33" s="40"/>
      <c r="H33" s="40"/>
      <c r="I33" s="150">
        <v>0.20999999999999999</v>
      </c>
      <c r="J33" s="149">
        <f>ROUND(((SUM(BE91:BE239))*I33),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ROUND((SUM(BF91:BF239)),  2)</f>
        <v>0</v>
      </c>
      <c r="G34" s="40"/>
      <c r="H34" s="40"/>
      <c r="I34" s="150">
        <v>0.12</v>
      </c>
      <c r="J34" s="149">
        <f>ROUND(((SUM(BF91:BF239))*I34),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ROUND((SUM(BG91:BG239)),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ROUND((SUM(BH91:BH239)),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ROUND((SUM(BI91:BI239)),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4 - Lokalita Mahenova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J166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J176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J189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J202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J218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102</v>
      </c>
      <c r="E68" s="170"/>
      <c r="F68" s="170"/>
      <c r="G68" s="170"/>
      <c r="H68" s="170"/>
      <c r="I68" s="170"/>
      <c r="J68" s="171">
        <f>J221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103</v>
      </c>
      <c r="E69" s="176"/>
      <c r="F69" s="176"/>
      <c r="G69" s="176"/>
      <c r="H69" s="176"/>
      <c r="I69" s="176"/>
      <c r="J69" s="177">
        <f>J222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104</v>
      </c>
      <c r="E70" s="170"/>
      <c r="F70" s="170"/>
      <c r="G70" s="170"/>
      <c r="H70" s="170"/>
      <c r="I70" s="170"/>
      <c r="J70" s="171">
        <f>J231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105</v>
      </c>
      <c r="E71" s="176"/>
      <c r="F71" s="176"/>
      <c r="G71" s="176"/>
      <c r="H71" s="176"/>
      <c r="I71" s="176"/>
      <c r="J71" s="177">
        <f>J232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Zhotovení zpevněných stanovišť kontejnerů na odpad - XI. Etapa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88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4 - Lokalita Mahenova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Jihlava</v>
      </c>
      <c r="G85" s="42"/>
      <c r="H85" s="42"/>
      <c r="I85" s="34" t="s">
        <v>23</v>
      </c>
      <c r="J85" s="74" t="str">
        <f>IF(J12="","",J12)</f>
        <v>30. 7. 2024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E15</f>
        <v>Statutární město Jihlava</v>
      </c>
      <c r="G87" s="42"/>
      <c r="H87" s="42"/>
      <c r="I87" s="34" t="s">
        <v>32</v>
      </c>
      <c r="J87" s="38" t="str">
        <f>E21</f>
        <v>Agroprojekt Jihlava, spol.s.r.o.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30</v>
      </c>
      <c r="D88" s="42"/>
      <c r="E88" s="42"/>
      <c r="F88" s="29" t="str">
        <f>IF(E18="","",E18)</f>
        <v>Vyplň údaj</v>
      </c>
      <c r="G88" s="42"/>
      <c r="H88" s="42"/>
      <c r="I88" s="34" t="s">
        <v>36</v>
      </c>
      <c r="J88" s="38" t="str">
        <f>E24</f>
        <v>Agroprojekt Jihlava, spol.s.r.o.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107</v>
      </c>
      <c r="D90" s="182" t="s">
        <v>58</v>
      </c>
      <c r="E90" s="182" t="s">
        <v>54</v>
      </c>
      <c r="F90" s="182" t="s">
        <v>55</v>
      </c>
      <c r="G90" s="182" t="s">
        <v>108</v>
      </c>
      <c r="H90" s="182" t="s">
        <v>109</v>
      </c>
      <c r="I90" s="182" t="s">
        <v>110</v>
      </c>
      <c r="J90" s="183" t="s">
        <v>92</v>
      </c>
      <c r="K90" s="184" t="s">
        <v>111</v>
      </c>
      <c r="L90" s="185"/>
      <c r="M90" s="94" t="s">
        <v>19</v>
      </c>
      <c r="N90" s="95" t="s">
        <v>43</v>
      </c>
      <c r="O90" s="95" t="s">
        <v>112</v>
      </c>
      <c r="P90" s="95" t="s">
        <v>113</v>
      </c>
      <c r="Q90" s="95" t="s">
        <v>114</v>
      </c>
      <c r="R90" s="95" t="s">
        <v>115</v>
      </c>
      <c r="S90" s="95" t="s">
        <v>116</v>
      </c>
      <c r="T90" s="96" t="s">
        <v>117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118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7"/>
      <c r="N91" s="187"/>
      <c r="O91" s="98"/>
      <c r="P91" s="188">
        <f>P92+P221+P231</f>
        <v>0</v>
      </c>
      <c r="Q91" s="98"/>
      <c r="R91" s="188">
        <f>R92+R221+R231</f>
        <v>31.316132199999998</v>
      </c>
      <c r="S91" s="98"/>
      <c r="T91" s="189">
        <f>T92+T221+T231</f>
        <v>5.2981999999999987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72</v>
      </c>
      <c r="AU91" s="19" t="s">
        <v>93</v>
      </c>
      <c r="BK91" s="190">
        <f>BK92+BK221+BK231</f>
        <v>0</v>
      </c>
    </row>
    <row r="92" s="12" customFormat="1" ht="25.92" customHeight="1">
      <c r="A92" s="12"/>
      <c r="B92" s="191"/>
      <c r="C92" s="192"/>
      <c r="D92" s="193" t="s">
        <v>72</v>
      </c>
      <c r="E92" s="194" t="s">
        <v>119</v>
      </c>
      <c r="F92" s="194" t="s">
        <v>120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P93+P148+P166+P176+P189+P202+P218</f>
        <v>0</v>
      </c>
      <c r="Q92" s="199"/>
      <c r="R92" s="200">
        <f>R93+R148+R166+R176+R189+R202+R218</f>
        <v>30.5132631</v>
      </c>
      <c r="S92" s="199"/>
      <c r="T92" s="201">
        <f>T93+T148+T166+T176+T189+T202+T218</f>
        <v>5.2981999999999987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81</v>
      </c>
      <c r="AT92" s="203" t="s">
        <v>72</v>
      </c>
      <c r="AU92" s="203" t="s">
        <v>73</v>
      </c>
      <c r="AY92" s="202" t="s">
        <v>121</v>
      </c>
      <c r="BK92" s="204">
        <f>BK93+BK148+BK166+BK176+BK189+BK202+BK218</f>
        <v>0</v>
      </c>
    </row>
    <row r="93" s="12" customFormat="1" ht="22.8" customHeight="1">
      <c r="A93" s="12"/>
      <c r="B93" s="191"/>
      <c r="C93" s="192"/>
      <c r="D93" s="193" t="s">
        <v>72</v>
      </c>
      <c r="E93" s="205" t="s">
        <v>81</v>
      </c>
      <c r="F93" s="205" t="s">
        <v>122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SUM(P94:P147)</f>
        <v>0</v>
      </c>
      <c r="Q93" s="199"/>
      <c r="R93" s="200">
        <f>SUM(R94:R147)</f>
        <v>0.000244</v>
      </c>
      <c r="S93" s="199"/>
      <c r="T93" s="201">
        <f>SUM(T94:T147)</f>
        <v>5.2981999999999987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81</v>
      </c>
      <c r="AT93" s="203" t="s">
        <v>72</v>
      </c>
      <c r="AU93" s="203" t="s">
        <v>81</v>
      </c>
      <c r="AY93" s="202" t="s">
        <v>121</v>
      </c>
      <c r="BK93" s="204">
        <f>SUM(BK94:BK147)</f>
        <v>0</v>
      </c>
    </row>
    <row r="94" s="2" customFormat="1" ht="78" customHeight="1">
      <c r="A94" s="40"/>
      <c r="B94" s="41"/>
      <c r="C94" s="207" t="s">
        <v>81</v>
      </c>
      <c r="D94" s="207" t="s">
        <v>123</v>
      </c>
      <c r="E94" s="208" t="s">
        <v>124</v>
      </c>
      <c r="F94" s="209" t="s">
        <v>125</v>
      </c>
      <c r="G94" s="210" t="s">
        <v>126</v>
      </c>
      <c r="H94" s="211">
        <v>1.55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0.255</v>
      </c>
      <c r="T94" s="218">
        <f>S94*H94</f>
        <v>0.39525000000000005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78</v>
      </c>
      <c r="AT94" s="219" t="s">
        <v>123</v>
      </c>
      <c r="AU94" s="219" t="s">
        <v>83</v>
      </c>
      <c r="AY94" s="19" t="s">
        <v>121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78</v>
      </c>
      <c r="BM94" s="219" t="s">
        <v>127</v>
      </c>
    </row>
    <row r="95" s="2" customFormat="1">
      <c r="A95" s="40"/>
      <c r="B95" s="41"/>
      <c r="C95" s="42"/>
      <c r="D95" s="221" t="s">
        <v>128</v>
      </c>
      <c r="E95" s="42"/>
      <c r="F95" s="222" t="s">
        <v>129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83</v>
      </c>
    </row>
    <row r="96" s="13" customFormat="1">
      <c r="A96" s="13"/>
      <c r="B96" s="226"/>
      <c r="C96" s="227"/>
      <c r="D96" s="228" t="s">
        <v>130</v>
      </c>
      <c r="E96" s="229" t="s">
        <v>19</v>
      </c>
      <c r="F96" s="230" t="s">
        <v>131</v>
      </c>
      <c r="G96" s="227"/>
      <c r="H96" s="231">
        <v>1.55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130</v>
      </c>
      <c r="AU96" s="237" t="s">
        <v>83</v>
      </c>
      <c r="AV96" s="13" t="s">
        <v>83</v>
      </c>
      <c r="AW96" s="13" t="s">
        <v>35</v>
      </c>
      <c r="AX96" s="13" t="s">
        <v>81</v>
      </c>
      <c r="AY96" s="237" t="s">
        <v>121</v>
      </c>
    </row>
    <row r="97" s="2" customFormat="1" ht="55.5" customHeight="1">
      <c r="A97" s="40"/>
      <c r="B97" s="41"/>
      <c r="C97" s="207" t="s">
        <v>83</v>
      </c>
      <c r="D97" s="207" t="s">
        <v>123</v>
      </c>
      <c r="E97" s="208" t="s">
        <v>132</v>
      </c>
      <c r="F97" s="209" t="s">
        <v>133</v>
      </c>
      <c r="G97" s="210" t="s">
        <v>126</v>
      </c>
      <c r="H97" s="211">
        <v>5.0999999999999996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0.41699999999999998</v>
      </c>
      <c r="T97" s="218">
        <f>S97*H97</f>
        <v>2.1266999999999996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78</v>
      </c>
      <c r="AT97" s="219" t="s">
        <v>123</v>
      </c>
      <c r="AU97" s="219" t="s">
        <v>83</v>
      </c>
      <c r="AY97" s="19" t="s">
        <v>121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78</v>
      </c>
      <c r="BM97" s="219" t="s">
        <v>134</v>
      </c>
    </row>
    <row r="98" s="2" customFormat="1">
      <c r="A98" s="40"/>
      <c r="B98" s="41"/>
      <c r="C98" s="42"/>
      <c r="D98" s="221" t="s">
        <v>128</v>
      </c>
      <c r="E98" s="42"/>
      <c r="F98" s="222" t="s">
        <v>135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83</v>
      </c>
    </row>
    <row r="99" s="13" customFormat="1">
      <c r="A99" s="13"/>
      <c r="B99" s="226"/>
      <c r="C99" s="227"/>
      <c r="D99" s="228" t="s">
        <v>130</v>
      </c>
      <c r="E99" s="229" t="s">
        <v>19</v>
      </c>
      <c r="F99" s="230" t="s">
        <v>136</v>
      </c>
      <c r="G99" s="227"/>
      <c r="H99" s="231">
        <v>5.0750000000000002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130</v>
      </c>
      <c r="AU99" s="237" t="s">
        <v>83</v>
      </c>
      <c r="AV99" s="13" t="s">
        <v>83</v>
      </c>
      <c r="AW99" s="13" t="s">
        <v>35</v>
      </c>
      <c r="AX99" s="13" t="s">
        <v>73</v>
      </c>
      <c r="AY99" s="237" t="s">
        <v>121</v>
      </c>
    </row>
    <row r="100" s="13" customFormat="1">
      <c r="A100" s="13"/>
      <c r="B100" s="226"/>
      <c r="C100" s="227"/>
      <c r="D100" s="228" t="s">
        <v>130</v>
      </c>
      <c r="E100" s="229" t="s">
        <v>19</v>
      </c>
      <c r="F100" s="230" t="s">
        <v>137</v>
      </c>
      <c r="G100" s="227"/>
      <c r="H100" s="231">
        <v>5.0999999999999996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130</v>
      </c>
      <c r="AU100" s="237" t="s">
        <v>83</v>
      </c>
      <c r="AV100" s="13" t="s">
        <v>83</v>
      </c>
      <c r="AW100" s="13" t="s">
        <v>35</v>
      </c>
      <c r="AX100" s="13" t="s">
        <v>81</v>
      </c>
      <c r="AY100" s="237" t="s">
        <v>121</v>
      </c>
    </row>
    <row r="101" s="2" customFormat="1" ht="66.75" customHeight="1">
      <c r="A101" s="40"/>
      <c r="B101" s="41"/>
      <c r="C101" s="207" t="s">
        <v>138</v>
      </c>
      <c r="D101" s="207" t="s">
        <v>123</v>
      </c>
      <c r="E101" s="208" t="s">
        <v>139</v>
      </c>
      <c r="F101" s="209" t="s">
        <v>140</v>
      </c>
      <c r="G101" s="210" t="s">
        <v>126</v>
      </c>
      <c r="H101" s="211">
        <v>1.55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0.28999999999999998</v>
      </c>
      <c r="T101" s="218">
        <f>S101*H101</f>
        <v>0.44949999999999996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78</v>
      </c>
      <c r="AT101" s="219" t="s">
        <v>123</v>
      </c>
      <c r="AU101" s="219" t="s">
        <v>83</v>
      </c>
      <c r="AY101" s="19" t="s">
        <v>121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78</v>
      </c>
      <c r="BM101" s="219" t="s">
        <v>141</v>
      </c>
    </row>
    <row r="102" s="2" customFormat="1">
      <c r="A102" s="40"/>
      <c r="B102" s="41"/>
      <c r="C102" s="42"/>
      <c r="D102" s="221" t="s">
        <v>128</v>
      </c>
      <c r="E102" s="42"/>
      <c r="F102" s="222" t="s">
        <v>142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83</v>
      </c>
    </row>
    <row r="103" s="2" customFormat="1" ht="49.05" customHeight="1">
      <c r="A103" s="40"/>
      <c r="B103" s="41"/>
      <c r="C103" s="207" t="s">
        <v>78</v>
      </c>
      <c r="D103" s="207" t="s">
        <v>123</v>
      </c>
      <c r="E103" s="208" t="s">
        <v>143</v>
      </c>
      <c r="F103" s="209" t="s">
        <v>144</v>
      </c>
      <c r="G103" s="210" t="s">
        <v>145</v>
      </c>
      <c r="H103" s="211">
        <v>11.35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0.20499999999999999</v>
      </c>
      <c r="T103" s="218">
        <f>S103*H103</f>
        <v>2.3267499999999997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78</v>
      </c>
      <c r="AT103" s="219" t="s">
        <v>123</v>
      </c>
      <c r="AU103" s="219" t="s">
        <v>83</v>
      </c>
      <c r="AY103" s="19" t="s">
        <v>121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78</v>
      </c>
      <c r="BM103" s="219" t="s">
        <v>146</v>
      </c>
    </row>
    <row r="104" s="2" customFormat="1">
      <c r="A104" s="40"/>
      <c r="B104" s="41"/>
      <c r="C104" s="42"/>
      <c r="D104" s="221" t="s">
        <v>128</v>
      </c>
      <c r="E104" s="42"/>
      <c r="F104" s="222" t="s">
        <v>147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13" customFormat="1">
      <c r="A105" s="13"/>
      <c r="B105" s="226"/>
      <c r="C105" s="227"/>
      <c r="D105" s="228" t="s">
        <v>130</v>
      </c>
      <c r="E105" s="229" t="s">
        <v>19</v>
      </c>
      <c r="F105" s="230" t="s">
        <v>148</v>
      </c>
      <c r="G105" s="227"/>
      <c r="H105" s="231">
        <v>7.5999999999999996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130</v>
      </c>
      <c r="AU105" s="237" t="s">
        <v>83</v>
      </c>
      <c r="AV105" s="13" t="s">
        <v>83</v>
      </c>
      <c r="AW105" s="13" t="s">
        <v>35</v>
      </c>
      <c r="AX105" s="13" t="s">
        <v>73</v>
      </c>
      <c r="AY105" s="237" t="s">
        <v>121</v>
      </c>
    </row>
    <row r="106" s="13" customFormat="1">
      <c r="A106" s="13"/>
      <c r="B106" s="226"/>
      <c r="C106" s="227"/>
      <c r="D106" s="228" t="s">
        <v>130</v>
      </c>
      <c r="E106" s="229" t="s">
        <v>19</v>
      </c>
      <c r="F106" s="230" t="s">
        <v>149</v>
      </c>
      <c r="G106" s="227"/>
      <c r="H106" s="231">
        <v>3.75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130</v>
      </c>
      <c r="AU106" s="237" t="s">
        <v>83</v>
      </c>
      <c r="AV106" s="13" t="s">
        <v>83</v>
      </c>
      <c r="AW106" s="13" t="s">
        <v>35</v>
      </c>
      <c r="AX106" s="13" t="s">
        <v>73</v>
      </c>
      <c r="AY106" s="237" t="s">
        <v>121</v>
      </c>
    </row>
    <row r="107" s="14" customFormat="1">
      <c r="A107" s="14"/>
      <c r="B107" s="238"/>
      <c r="C107" s="239"/>
      <c r="D107" s="228" t="s">
        <v>130</v>
      </c>
      <c r="E107" s="240" t="s">
        <v>19</v>
      </c>
      <c r="F107" s="241" t="s">
        <v>150</v>
      </c>
      <c r="G107" s="239"/>
      <c r="H107" s="242">
        <v>11.35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130</v>
      </c>
      <c r="AU107" s="248" t="s">
        <v>83</v>
      </c>
      <c r="AV107" s="14" t="s">
        <v>78</v>
      </c>
      <c r="AW107" s="14" t="s">
        <v>35</v>
      </c>
      <c r="AX107" s="14" t="s">
        <v>81</v>
      </c>
      <c r="AY107" s="248" t="s">
        <v>121</v>
      </c>
    </row>
    <row r="108" s="2" customFormat="1" ht="24.15" customHeight="1">
      <c r="A108" s="40"/>
      <c r="B108" s="41"/>
      <c r="C108" s="207" t="s">
        <v>151</v>
      </c>
      <c r="D108" s="207" t="s">
        <v>123</v>
      </c>
      <c r="E108" s="208" t="s">
        <v>152</v>
      </c>
      <c r="F108" s="209" t="s">
        <v>153</v>
      </c>
      <c r="G108" s="210" t="s">
        <v>154</v>
      </c>
      <c r="H108" s="211">
        <v>9.1999999999999993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44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78</v>
      </c>
      <c r="AT108" s="219" t="s">
        <v>123</v>
      </c>
      <c r="AU108" s="219" t="s">
        <v>83</v>
      </c>
      <c r="AY108" s="19" t="s">
        <v>121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81</v>
      </c>
      <c r="BK108" s="220">
        <f>ROUND(I108*H108,2)</f>
        <v>0</v>
      </c>
      <c r="BL108" s="19" t="s">
        <v>78</v>
      </c>
      <c r="BM108" s="219" t="s">
        <v>155</v>
      </c>
    </row>
    <row r="109" s="2" customFormat="1">
      <c r="A109" s="40"/>
      <c r="B109" s="41"/>
      <c r="C109" s="42"/>
      <c r="D109" s="221" t="s">
        <v>128</v>
      </c>
      <c r="E109" s="42"/>
      <c r="F109" s="222" t="s">
        <v>156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83</v>
      </c>
    </row>
    <row r="110" s="15" customFormat="1">
      <c r="A110" s="15"/>
      <c r="B110" s="249"/>
      <c r="C110" s="250"/>
      <c r="D110" s="228" t="s">
        <v>130</v>
      </c>
      <c r="E110" s="251" t="s">
        <v>19</v>
      </c>
      <c r="F110" s="252" t="s">
        <v>157</v>
      </c>
      <c r="G110" s="250"/>
      <c r="H110" s="251" t="s">
        <v>19</v>
      </c>
      <c r="I110" s="253"/>
      <c r="J110" s="250"/>
      <c r="K110" s="250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130</v>
      </c>
      <c r="AU110" s="258" t="s">
        <v>83</v>
      </c>
      <c r="AV110" s="15" t="s">
        <v>81</v>
      </c>
      <c r="AW110" s="15" t="s">
        <v>35</v>
      </c>
      <c r="AX110" s="15" t="s">
        <v>73</v>
      </c>
      <c r="AY110" s="258" t="s">
        <v>121</v>
      </c>
    </row>
    <row r="111" s="13" customFormat="1">
      <c r="A111" s="13"/>
      <c r="B111" s="226"/>
      <c r="C111" s="227"/>
      <c r="D111" s="228" t="s">
        <v>130</v>
      </c>
      <c r="E111" s="229" t="s">
        <v>19</v>
      </c>
      <c r="F111" s="230" t="s">
        <v>158</v>
      </c>
      <c r="G111" s="227"/>
      <c r="H111" s="231">
        <v>17.254999999999999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130</v>
      </c>
      <c r="AU111" s="237" t="s">
        <v>83</v>
      </c>
      <c r="AV111" s="13" t="s">
        <v>83</v>
      </c>
      <c r="AW111" s="13" t="s">
        <v>35</v>
      </c>
      <c r="AX111" s="13" t="s">
        <v>73</v>
      </c>
      <c r="AY111" s="237" t="s">
        <v>121</v>
      </c>
    </row>
    <row r="112" s="13" customFormat="1">
      <c r="A112" s="13"/>
      <c r="B112" s="226"/>
      <c r="C112" s="227"/>
      <c r="D112" s="228" t="s">
        <v>130</v>
      </c>
      <c r="E112" s="229" t="s">
        <v>19</v>
      </c>
      <c r="F112" s="230" t="s">
        <v>159</v>
      </c>
      <c r="G112" s="227"/>
      <c r="H112" s="231">
        <v>-8.0999999999999996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130</v>
      </c>
      <c r="AU112" s="237" t="s">
        <v>83</v>
      </c>
      <c r="AV112" s="13" t="s">
        <v>83</v>
      </c>
      <c r="AW112" s="13" t="s">
        <v>35</v>
      </c>
      <c r="AX112" s="13" t="s">
        <v>73</v>
      </c>
      <c r="AY112" s="237" t="s">
        <v>121</v>
      </c>
    </row>
    <row r="113" s="14" customFormat="1">
      <c r="A113" s="14"/>
      <c r="B113" s="238"/>
      <c r="C113" s="239"/>
      <c r="D113" s="228" t="s">
        <v>130</v>
      </c>
      <c r="E113" s="240" t="s">
        <v>19</v>
      </c>
      <c r="F113" s="241" t="s">
        <v>150</v>
      </c>
      <c r="G113" s="239"/>
      <c r="H113" s="242">
        <v>9.1549999999999994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8" t="s">
        <v>130</v>
      </c>
      <c r="AU113" s="248" t="s">
        <v>83</v>
      </c>
      <c r="AV113" s="14" t="s">
        <v>78</v>
      </c>
      <c r="AW113" s="14" t="s">
        <v>35</v>
      </c>
      <c r="AX113" s="14" t="s">
        <v>73</v>
      </c>
      <c r="AY113" s="248" t="s">
        <v>121</v>
      </c>
    </row>
    <row r="114" s="13" customFormat="1">
      <c r="A114" s="13"/>
      <c r="B114" s="226"/>
      <c r="C114" s="227"/>
      <c r="D114" s="228" t="s">
        <v>130</v>
      </c>
      <c r="E114" s="229" t="s">
        <v>19</v>
      </c>
      <c r="F114" s="230" t="s">
        <v>160</v>
      </c>
      <c r="G114" s="227"/>
      <c r="H114" s="231">
        <v>9.1999999999999993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130</v>
      </c>
      <c r="AU114" s="237" t="s">
        <v>83</v>
      </c>
      <c r="AV114" s="13" t="s">
        <v>83</v>
      </c>
      <c r="AW114" s="13" t="s">
        <v>35</v>
      </c>
      <c r="AX114" s="13" t="s">
        <v>81</v>
      </c>
      <c r="AY114" s="237" t="s">
        <v>121</v>
      </c>
    </row>
    <row r="115" s="2" customFormat="1" ht="66.75" customHeight="1">
      <c r="A115" s="40"/>
      <c r="B115" s="41"/>
      <c r="C115" s="207" t="s">
        <v>161</v>
      </c>
      <c r="D115" s="207" t="s">
        <v>123</v>
      </c>
      <c r="E115" s="208" t="s">
        <v>162</v>
      </c>
      <c r="F115" s="209" t="s">
        <v>163</v>
      </c>
      <c r="G115" s="210" t="s">
        <v>154</v>
      </c>
      <c r="H115" s="211">
        <v>8.0999999999999996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44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78</v>
      </c>
      <c r="AT115" s="219" t="s">
        <v>123</v>
      </c>
      <c r="AU115" s="219" t="s">
        <v>83</v>
      </c>
      <c r="AY115" s="19" t="s">
        <v>121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81</v>
      </c>
      <c r="BK115" s="220">
        <f>ROUND(I115*H115,2)</f>
        <v>0</v>
      </c>
      <c r="BL115" s="19" t="s">
        <v>78</v>
      </c>
      <c r="BM115" s="219" t="s">
        <v>164</v>
      </c>
    </row>
    <row r="116" s="2" customFormat="1">
      <c r="A116" s="40"/>
      <c r="B116" s="41"/>
      <c r="C116" s="42"/>
      <c r="D116" s="221" t="s">
        <v>128</v>
      </c>
      <c r="E116" s="42"/>
      <c r="F116" s="222" t="s">
        <v>165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83</v>
      </c>
    </row>
    <row r="117" s="15" customFormat="1">
      <c r="A117" s="15"/>
      <c r="B117" s="249"/>
      <c r="C117" s="250"/>
      <c r="D117" s="228" t="s">
        <v>130</v>
      </c>
      <c r="E117" s="251" t="s">
        <v>19</v>
      </c>
      <c r="F117" s="252" t="s">
        <v>166</v>
      </c>
      <c r="G117" s="250"/>
      <c r="H117" s="251" t="s">
        <v>19</v>
      </c>
      <c r="I117" s="253"/>
      <c r="J117" s="250"/>
      <c r="K117" s="250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130</v>
      </c>
      <c r="AU117" s="258" t="s">
        <v>83</v>
      </c>
      <c r="AV117" s="15" t="s">
        <v>81</v>
      </c>
      <c r="AW117" s="15" t="s">
        <v>35</v>
      </c>
      <c r="AX117" s="15" t="s">
        <v>73</v>
      </c>
      <c r="AY117" s="258" t="s">
        <v>121</v>
      </c>
    </row>
    <row r="118" s="13" customFormat="1">
      <c r="A118" s="13"/>
      <c r="B118" s="226"/>
      <c r="C118" s="227"/>
      <c r="D118" s="228" t="s">
        <v>130</v>
      </c>
      <c r="E118" s="229" t="s">
        <v>19</v>
      </c>
      <c r="F118" s="230" t="s">
        <v>167</v>
      </c>
      <c r="G118" s="227"/>
      <c r="H118" s="231">
        <v>8.0800000000000001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130</v>
      </c>
      <c r="AU118" s="237" t="s">
        <v>83</v>
      </c>
      <c r="AV118" s="13" t="s">
        <v>83</v>
      </c>
      <c r="AW118" s="13" t="s">
        <v>35</v>
      </c>
      <c r="AX118" s="13" t="s">
        <v>73</v>
      </c>
      <c r="AY118" s="237" t="s">
        <v>121</v>
      </c>
    </row>
    <row r="119" s="13" customFormat="1">
      <c r="A119" s="13"/>
      <c r="B119" s="226"/>
      <c r="C119" s="227"/>
      <c r="D119" s="228" t="s">
        <v>130</v>
      </c>
      <c r="E119" s="229" t="s">
        <v>19</v>
      </c>
      <c r="F119" s="230" t="s">
        <v>168</v>
      </c>
      <c r="G119" s="227"/>
      <c r="H119" s="231">
        <v>8.0999999999999996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130</v>
      </c>
      <c r="AU119" s="237" t="s">
        <v>83</v>
      </c>
      <c r="AV119" s="13" t="s">
        <v>83</v>
      </c>
      <c r="AW119" s="13" t="s">
        <v>35</v>
      </c>
      <c r="AX119" s="13" t="s">
        <v>81</v>
      </c>
      <c r="AY119" s="237" t="s">
        <v>121</v>
      </c>
    </row>
    <row r="120" s="2" customFormat="1" ht="62.7" customHeight="1">
      <c r="A120" s="40"/>
      <c r="B120" s="41"/>
      <c r="C120" s="207" t="s">
        <v>169</v>
      </c>
      <c r="D120" s="207" t="s">
        <v>123</v>
      </c>
      <c r="E120" s="208" t="s">
        <v>170</v>
      </c>
      <c r="F120" s="209" t="s">
        <v>171</v>
      </c>
      <c r="G120" s="210" t="s">
        <v>154</v>
      </c>
      <c r="H120" s="211">
        <v>14.5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44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78</v>
      </c>
      <c r="AT120" s="219" t="s">
        <v>123</v>
      </c>
      <c r="AU120" s="219" t="s">
        <v>83</v>
      </c>
      <c r="AY120" s="19" t="s">
        <v>121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81</v>
      </c>
      <c r="BK120" s="220">
        <f>ROUND(I120*H120,2)</f>
        <v>0</v>
      </c>
      <c r="BL120" s="19" t="s">
        <v>78</v>
      </c>
      <c r="BM120" s="219" t="s">
        <v>172</v>
      </c>
    </row>
    <row r="121" s="2" customFormat="1">
      <c r="A121" s="40"/>
      <c r="B121" s="41"/>
      <c r="C121" s="42"/>
      <c r="D121" s="221" t="s">
        <v>128</v>
      </c>
      <c r="E121" s="42"/>
      <c r="F121" s="222" t="s">
        <v>173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83</v>
      </c>
    </row>
    <row r="122" s="13" customFormat="1">
      <c r="A122" s="13"/>
      <c r="B122" s="226"/>
      <c r="C122" s="227"/>
      <c r="D122" s="228" t="s">
        <v>130</v>
      </c>
      <c r="E122" s="229" t="s">
        <v>19</v>
      </c>
      <c r="F122" s="230" t="s">
        <v>174</v>
      </c>
      <c r="G122" s="227"/>
      <c r="H122" s="231">
        <v>17.300000000000001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130</v>
      </c>
      <c r="AU122" s="237" t="s">
        <v>83</v>
      </c>
      <c r="AV122" s="13" t="s">
        <v>83</v>
      </c>
      <c r="AW122" s="13" t="s">
        <v>35</v>
      </c>
      <c r="AX122" s="13" t="s">
        <v>73</v>
      </c>
      <c r="AY122" s="237" t="s">
        <v>121</v>
      </c>
    </row>
    <row r="123" s="13" customFormat="1">
      <c r="A123" s="13"/>
      <c r="B123" s="226"/>
      <c r="C123" s="227"/>
      <c r="D123" s="228" t="s">
        <v>130</v>
      </c>
      <c r="E123" s="229" t="s">
        <v>19</v>
      </c>
      <c r="F123" s="230" t="s">
        <v>175</v>
      </c>
      <c r="G123" s="227"/>
      <c r="H123" s="231">
        <v>-2.7999999999999998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130</v>
      </c>
      <c r="AU123" s="237" t="s">
        <v>83</v>
      </c>
      <c r="AV123" s="13" t="s">
        <v>83</v>
      </c>
      <c r="AW123" s="13" t="s">
        <v>35</v>
      </c>
      <c r="AX123" s="13" t="s">
        <v>73</v>
      </c>
      <c r="AY123" s="237" t="s">
        <v>121</v>
      </c>
    </row>
    <row r="124" s="14" customFormat="1">
      <c r="A124" s="14"/>
      <c r="B124" s="238"/>
      <c r="C124" s="239"/>
      <c r="D124" s="228" t="s">
        <v>130</v>
      </c>
      <c r="E124" s="240" t="s">
        <v>19</v>
      </c>
      <c r="F124" s="241" t="s">
        <v>150</v>
      </c>
      <c r="G124" s="239"/>
      <c r="H124" s="242">
        <v>14.5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130</v>
      </c>
      <c r="AU124" s="248" t="s">
        <v>83</v>
      </c>
      <c r="AV124" s="14" t="s">
        <v>78</v>
      </c>
      <c r="AW124" s="14" t="s">
        <v>35</v>
      </c>
      <c r="AX124" s="14" t="s">
        <v>81</v>
      </c>
      <c r="AY124" s="248" t="s">
        <v>121</v>
      </c>
    </row>
    <row r="125" s="2" customFormat="1" ht="44.25" customHeight="1">
      <c r="A125" s="40"/>
      <c r="B125" s="41"/>
      <c r="C125" s="207" t="s">
        <v>176</v>
      </c>
      <c r="D125" s="207" t="s">
        <v>123</v>
      </c>
      <c r="E125" s="208" t="s">
        <v>177</v>
      </c>
      <c r="F125" s="209" t="s">
        <v>178</v>
      </c>
      <c r="G125" s="210" t="s">
        <v>179</v>
      </c>
      <c r="H125" s="211">
        <v>26.100000000000001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44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78</v>
      </c>
      <c r="AT125" s="219" t="s">
        <v>123</v>
      </c>
      <c r="AU125" s="219" t="s">
        <v>83</v>
      </c>
      <c r="AY125" s="19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81</v>
      </c>
      <c r="BK125" s="220">
        <f>ROUND(I125*H125,2)</f>
        <v>0</v>
      </c>
      <c r="BL125" s="19" t="s">
        <v>78</v>
      </c>
      <c r="BM125" s="219" t="s">
        <v>180</v>
      </c>
    </row>
    <row r="126" s="2" customFormat="1">
      <c r="A126" s="40"/>
      <c r="B126" s="41"/>
      <c r="C126" s="42"/>
      <c r="D126" s="221" t="s">
        <v>128</v>
      </c>
      <c r="E126" s="42"/>
      <c r="F126" s="222" t="s">
        <v>181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128</v>
      </c>
      <c r="AU126" s="19" t="s">
        <v>83</v>
      </c>
    </row>
    <row r="127" s="13" customFormat="1">
      <c r="A127" s="13"/>
      <c r="B127" s="226"/>
      <c r="C127" s="227"/>
      <c r="D127" s="228" t="s">
        <v>130</v>
      </c>
      <c r="E127" s="229" t="s">
        <v>19</v>
      </c>
      <c r="F127" s="230" t="s">
        <v>182</v>
      </c>
      <c r="G127" s="227"/>
      <c r="H127" s="231">
        <v>26.100000000000001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130</v>
      </c>
      <c r="AU127" s="237" t="s">
        <v>83</v>
      </c>
      <c r="AV127" s="13" t="s">
        <v>83</v>
      </c>
      <c r="AW127" s="13" t="s">
        <v>35</v>
      </c>
      <c r="AX127" s="13" t="s">
        <v>81</v>
      </c>
      <c r="AY127" s="237" t="s">
        <v>121</v>
      </c>
    </row>
    <row r="128" s="2" customFormat="1" ht="37.8" customHeight="1">
      <c r="A128" s="40"/>
      <c r="B128" s="41"/>
      <c r="C128" s="207" t="s">
        <v>183</v>
      </c>
      <c r="D128" s="207" t="s">
        <v>123</v>
      </c>
      <c r="E128" s="208" t="s">
        <v>184</v>
      </c>
      <c r="F128" s="209" t="s">
        <v>185</v>
      </c>
      <c r="G128" s="210" t="s">
        <v>154</v>
      </c>
      <c r="H128" s="211">
        <v>14.5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44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78</v>
      </c>
      <c r="AT128" s="219" t="s">
        <v>123</v>
      </c>
      <c r="AU128" s="219" t="s">
        <v>83</v>
      </c>
      <c r="AY128" s="19" t="s">
        <v>121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81</v>
      </c>
      <c r="BK128" s="220">
        <f>ROUND(I128*H128,2)</f>
        <v>0</v>
      </c>
      <c r="BL128" s="19" t="s">
        <v>78</v>
      </c>
      <c r="BM128" s="219" t="s">
        <v>186</v>
      </c>
    </row>
    <row r="129" s="2" customFormat="1">
      <c r="A129" s="40"/>
      <c r="B129" s="41"/>
      <c r="C129" s="42"/>
      <c r="D129" s="221" t="s">
        <v>128</v>
      </c>
      <c r="E129" s="42"/>
      <c r="F129" s="222" t="s">
        <v>187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83</v>
      </c>
    </row>
    <row r="130" s="2" customFormat="1" ht="44.25" customHeight="1">
      <c r="A130" s="40"/>
      <c r="B130" s="41"/>
      <c r="C130" s="207" t="s">
        <v>188</v>
      </c>
      <c r="D130" s="207" t="s">
        <v>123</v>
      </c>
      <c r="E130" s="208" t="s">
        <v>189</v>
      </c>
      <c r="F130" s="209" t="s">
        <v>190</v>
      </c>
      <c r="G130" s="210" t="s">
        <v>154</v>
      </c>
      <c r="H130" s="211">
        <v>2.7999999999999998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44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78</v>
      </c>
      <c r="AT130" s="219" t="s">
        <v>123</v>
      </c>
      <c r="AU130" s="219" t="s">
        <v>83</v>
      </c>
      <c r="AY130" s="19" t="s">
        <v>121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81</v>
      </c>
      <c r="BK130" s="220">
        <f>ROUND(I130*H130,2)</f>
        <v>0</v>
      </c>
      <c r="BL130" s="19" t="s">
        <v>78</v>
      </c>
      <c r="BM130" s="219" t="s">
        <v>191</v>
      </c>
    </row>
    <row r="131" s="2" customFormat="1">
      <c r="A131" s="40"/>
      <c r="B131" s="41"/>
      <c r="C131" s="42"/>
      <c r="D131" s="221" t="s">
        <v>128</v>
      </c>
      <c r="E131" s="42"/>
      <c r="F131" s="222" t="s">
        <v>192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13" customFormat="1">
      <c r="A132" s="13"/>
      <c r="B132" s="226"/>
      <c r="C132" s="227"/>
      <c r="D132" s="228" t="s">
        <v>130</v>
      </c>
      <c r="E132" s="229" t="s">
        <v>19</v>
      </c>
      <c r="F132" s="230" t="s">
        <v>193</v>
      </c>
      <c r="G132" s="227"/>
      <c r="H132" s="231">
        <v>2.4239999999999999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130</v>
      </c>
      <c r="AU132" s="237" t="s">
        <v>83</v>
      </c>
      <c r="AV132" s="13" t="s">
        <v>83</v>
      </c>
      <c r="AW132" s="13" t="s">
        <v>35</v>
      </c>
      <c r="AX132" s="13" t="s">
        <v>73</v>
      </c>
      <c r="AY132" s="237" t="s">
        <v>121</v>
      </c>
    </row>
    <row r="133" s="13" customFormat="1">
      <c r="A133" s="13"/>
      <c r="B133" s="226"/>
      <c r="C133" s="227"/>
      <c r="D133" s="228" t="s">
        <v>130</v>
      </c>
      <c r="E133" s="229" t="s">
        <v>19</v>
      </c>
      <c r="F133" s="230" t="s">
        <v>194</v>
      </c>
      <c r="G133" s="227"/>
      <c r="H133" s="231">
        <v>0.35999999999999999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130</v>
      </c>
      <c r="AU133" s="237" t="s">
        <v>83</v>
      </c>
      <c r="AV133" s="13" t="s">
        <v>83</v>
      </c>
      <c r="AW133" s="13" t="s">
        <v>35</v>
      </c>
      <c r="AX133" s="13" t="s">
        <v>73</v>
      </c>
      <c r="AY133" s="237" t="s">
        <v>121</v>
      </c>
    </row>
    <row r="134" s="14" customFormat="1">
      <c r="A134" s="14"/>
      <c r="B134" s="238"/>
      <c r="C134" s="239"/>
      <c r="D134" s="228" t="s">
        <v>130</v>
      </c>
      <c r="E134" s="240" t="s">
        <v>19</v>
      </c>
      <c r="F134" s="241" t="s">
        <v>150</v>
      </c>
      <c r="G134" s="239"/>
      <c r="H134" s="242">
        <v>2.7839999999999998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130</v>
      </c>
      <c r="AU134" s="248" t="s">
        <v>83</v>
      </c>
      <c r="AV134" s="14" t="s">
        <v>78</v>
      </c>
      <c r="AW134" s="14" t="s">
        <v>35</v>
      </c>
      <c r="AX134" s="14" t="s">
        <v>73</v>
      </c>
      <c r="AY134" s="248" t="s">
        <v>121</v>
      </c>
    </row>
    <row r="135" s="13" customFormat="1">
      <c r="A135" s="13"/>
      <c r="B135" s="226"/>
      <c r="C135" s="227"/>
      <c r="D135" s="228" t="s">
        <v>130</v>
      </c>
      <c r="E135" s="229" t="s">
        <v>19</v>
      </c>
      <c r="F135" s="230" t="s">
        <v>195</v>
      </c>
      <c r="G135" s="227"/>
      <c r="H135" s="231">
        <v>2.7999999999999998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130</v>
      </c>
      <c r="AU135" s="237" t="s">
        <v>83</v>
      </c>
      <c r="AV135" s="13" t="s">
        <v>83</v>
      </c>
      <c r="AW135" s="13" t="s">
        <v>35</v>
      </c>
      <c r="AX135" s="13" t="s">
        <v>81</v>
      </c>
      <c r="AY135" s="237" t="s">
        <v>121</v>
      </c>
    </row>
    <row r="136" s="2" customFormat="1" ht="55.5" customHeight="1">
      <c r="A136" s="40"/>
      <c r="B136" s="41"/>
      <c r="C136" s="207" t="s">
        <v>196</v>
      </c>
      <c r="D136" s="207" t="s">
        <v>123</v>
      </c>
      <c r="E136" s="208" t="s">
        <v>197</v>
      </c>
      <c r="F136" s="209" t="s">
        <v>198</v>
      </c>
      <c r="G136" s="210" t="s">
        <v>126</v>
      </c>
      <c r="H136" s="211">
        <v>12.199999999999999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44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78</v>
      </c>
      <c r="AT136" s="219" t="s">
        <v>123</v>
      </c>
      <c r="AU136" s="219" t="s">
        <v>83</v>
      </c>
      <c r="AY136" s="19" t="s">
        <v>121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81</v>
      </c>
      <c r="BK136" s="220">
        <f>ROUND(I136*H136,2)</f>
        <v>0</v>
      </c>
      <c r="BL136" s="19" t="s">
        <v>78</v>
      </c>
      <c r="BM136" s="219" t="s">
        <v>199</v>
      </c>
    </row>
    <row r="137" s="2" customFormat="1">
      <c r="A137" s="40"/>
      <c r="B137" s="41"/>
      <c r="C137" s="42"/>
      <c r="D137" s="221" t="s">
        <v>128</v>
      </c>
      <c r="E137" s="42"/>
      <c r="F137" s="222" t="s">
        <v>200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128</v>
      </c>
      <c r="AU137" s="19" t="s">
        <v>83</v>
      </c>
    </row>
    <row r="138" s="2" customFormat="1" ht="37.8" customHeight="1">
      <c r="A138" s="40"/>
      <c r="B138" s="41"/>
      <c r="C138" s="207" t="s">
        <v>8</v>
      </c>
      <c r="D138" s="207" t="s">
        <v>123</v>
      </c>
      <c r="E138" s="208" t="s">
        <v>201</v>
      </c>
      <c r="F138" s="209" t="s">
        <v>202</v>
      </c>
      <c r="G138" s="210" t="s">
        <v>126</v>
      </c>
      <c r="H138" s="211">
        <v>12.199999999999999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44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78</v>
      </c>
      <c r="AT138" s="219" t="s">
        <v>123</v>
      </c>
      <c r="AU138" s="219" t="s">
        <v>83</v>
      </c>
      <c r="AY138" s="19" t="s">
        <v>121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81</v>
      </c>
      <c r="BK138" s="220">
        <f>ROUND(I138*H138,2)</f>
        <v>0</v>
      </c>
      <c r="BL138" s="19" t="s">
        <v>78</v>
      </c>
      <c r="BM138" s="219" t="s">
        <v>203</v>
      </c>
    </row>
    <row r="139" s="2" customFormat="1">
      <c r="A139" s="40"/>
      <c r="B139" s="41"/>
      <c r="C139" s="42"/>
      <c r="D139" s="221" t="s">
        <v>128</v>
      </c>
      <c r="E139" s="42"/>
      <c r="F139" s="222" t="s">
        <v>204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128</v>
      </c>
      <c r="AU139" s="19" t="s">
        <v>83</v>
      </c>
    </row>
    <row r="140" s="2" customFormat="1" ht="37.8" customHeight="1">
      <c r="A140" s="40"/>
      <c r="B140" s="41"/>
      <c r="C140" s="207" t="s">
        <v>205</v>
      </c>
      <c r="D140" s="207" t="s">
        <v>123</v>
      </c>
      <c r="E140" s="208" t="s">
        <v>206</v>
      </c>
      <c r="F140" s="209" t="s">
        <v>207</v>
      </c>
      <c r="G140" s="210" t="s">
        <v>126</v>
      </c>
      <c r="H140" s="211">
        <v>12.199999999999999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44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78</v>
      </c>
      <c r="AT140" s="219" t="s">
        <v>123</v>
      </c>
      <c r="AU140" s="219" t="s">
        <v>83</v>
      </c>
      <c r="AY140" s="19" t="s">
        <v>121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81</v>
      </c>
      <c r="BK140" s="220">
        <f>ROUND(I140*H140,2)</f>
        <v>0</v>
      </c>
      <c r="BL140" s="19" t="s">
        <v>78</v>
      </c>
      <c r="BM140" s="219" t="s">
        <v>208</v>
      </c>
    </row>
    <row r="141" s="2" customFormat="1">
      <c r="A141" s="40"/>
      <c r="B141" s="41"/>
      <c r="C141" s="42"/>
      <c r="D141" s="221" t="s">
        <v>128</v>
      </c>
      <c r="E141" s="42"/>
      <c r="F141" s="222" t="s">
        <v>209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83</v>
      </c>
    </row>
    <row r="142" s="2" customFormat="1" ht="16.5" customHeight="1">
      <c r="A142" s="40"/>
      <c r="B142" s="41"/>
      <c r="C142" s="259" t="s">
        <v>210</v>
      </c>
      <c r="D142" s="259" t="s">
        <v>211</v>
      </c>
      <c r="E142" s="260" t="s">
        <v>212</v>
      </c>
      <c r="F142" s="261" t="s">
        <v>213</v>
      </c>
      <c r="G142" s="262" t="s">
        <v>214</v>
      </c>
      <c r="H142" s="263">
        <v>0.244</v>
      </c>
      <c r="I142" s="264"/>
      <c r="J142" s="265">
        <f>ROUND(I142*H142,2)</f>
        <v>0</v>
      </c>
      <c r="K142" s="266"/>
      <c r="L142" s="267"/>
      <c r="M142" s="268" t="s">
        <v>19</v>
      </c>
      <c r="N142" s="269" t="s">
        <v>44</v>
      </c>
      <c r="O142" s="86"/>
      <c r="P142" s="217">
        <f>O142*H142</f>
        <v>0</v>
      </c>
      <c r="Q142" s="217">
        <v>0.001</v>
      </c>
      <c r="R142" s="217">
        <f>Q142*H142</f>
        <v>0.000244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176</v>
      </c>
      <c r="AT142" s="219" t="s">
        <v>211</v>
      </c>
      <c r="AU142" s="219" t="s">
        <v>83</v>
      </c>
      <c r="AY142" s="19" t="s">
        <v>121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78</v>
      </c>
      <c r="BM142" s="219" t="s">
        <v>215</v>
      </c>
    </row>
    <row r="143" s="13" customFormat="1">
      <c r="A143" s="13"/>
      <c r="B143" s="226"/>
      <c r="C143" s="227"/>
      <c r="D143" s="228" t="s">
        <v>130</v>
      </c>
      <c r="E143" s="227"/>
      <c r="F143" s="230" t="s">
        <v>216</v>
      </c>
      <c r="G143" s="227"/>
      <c r="H143" s="231">
        <v>0.244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130</v>
      </c>
      <c r="AU143" s="237" t="s">
        <v>83</v>
      </c>
      <c r="AV143" s="13" t="s">
        <v>83</v>
      </c>
      <c r="AW143" s="13" t="s">
        <v>4</v>
      </c>
      <c r="AX143" s="13" t="s">
        <v>81</v>
      </c>
      <c r="AY143" s="237" t="s">
        <v>121</v>
      </c>
    </row>
    <row r="144" s="2" customFormat="1" ht="44.25" customHeight="1">
      <c r="A144" s="40"/>
      <c r="B144" s="41"/>
      <c r="C144" s="207" t="s">
        <v>217</v>
      </c>
      <c r="D144" s="207" t="s">
        <v>123</v>
      </c>
      <c r="E144" s="208" t="s">
        <v>218</v>
      </c>
      <c r="F144" s="209" t="s">
        <v>219</v>
      </c>
      <c r="G144" s="210" t="s">
        <v>126</v>
      </c>
      <c r="H144" s="211">
        <v>9.0999999999999996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44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78</v>
      </c>
      <c r="AT144" s="219" t="s">
        <v>123</v>
      </c>
      <c r="AU144" s="219" t="s">
        <v>83</v>
      </c>
      <c r="AY144" s="19" t="s">
        <v>121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81</v>
      </c>
      <c r="BK144" s="220">
        <f>ROUND(I144*H144,2)</f>
        <v>0</v>
      </c>
      <c r="BL144" s="19" t="s">
        <v>78</v>
      </c>
      <c r="BM144" s="219" t="s">
        <v>220</v>
      </c>
    </row>
    <row r="145" s="2" customFormat="1">
      <c r="A145" s="40"/>
      <c r="B145" s="41"/>
      <c r="C145" s="42"/>
      <c r="D145" s="221" t="s">
        <v>128</v>
      </c>
      <c r="E145" s="42"/>
      <c r="F145" s="222" t="s">
        <v>221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128</v>
      </c>
      <c r="AU145" s="19" t="s">
        <v>83</v>
      </c>
    </row>
    <row r="146" s="13" customFormat="1">
      <c r="A146" s="13"/>
      <c r="B146" s="226"/>
      <c r="C146" s="227"/>
      <c r="D146" s="228" t="s">
        <v>130</v>
      </c>
      <c r="E146" s="229" t="s">
        <v>19</v>
      </c>
      <c r="F146" s="230" t="s">
        <v>222</v>
      </c>
      <c r="G146" s="227"/>
      <c r="H146" s="231">
        <v>9.0899999999999999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130</v>
      </c>
      <c r="AU146" s="237" t="s">
        <v>83</v>
      </c>
      <c r="AV146" s="13" t="s">
        <v>83</v>
      </c>
      <c r="AW146" s="13" t="s">
        <v>35</v>
      </c>
      <c r="AX146" s="13" t="s">
        <v>73</v>
      </c>
      <c r="AY146" s="237" t="s">
        <v>121</v>
      </c>
    </row>
    <row r="147" s="13" customFormat="1">
      <c r="A147" s="13"/>
      <c r="B147" s="226"/>
      <c r="C147" s="227"/>
      <c r="D147" s="228" t="s">
        <v>130</v>
      </c>
      <c r="E147" s="229" t="s">
        <v>19</v>
      </c>
      <c r="F147" s="230" t="s">
        <v>223</v>
      </c>
      <c r="G147" s="227"/>
      <c r="H147" s="231">
        <v>9.0999999999999996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130</v>
      </c>
      <c r="AU147" s="237" t="s">
        <v>83</v>
      </c>
      <c r="AV147" s="13" t="s">
        <v>83</v>
      </c>
      <c r="AW147" s="13" t="s">
        <v>35</v>
      </c>
      <c r="AX147" s="13" t="s">
        <v>81</v>
      </c>
      <c r="AY147" s="237" t="s">
        <v>121</v>
      </c>
    </row>
    <row r="148" s="12" customFormat="1" ht="22.8" customHeight="1">
      <c r="A148" s="12"/>
      <c r="B148" s="191"/>
      <c r="C148" s="192"/>
      <c r="D148" s="193" t="s">
        <v>72</v>
      </c>
      <c r="E148" s="205" t="s">
        <v>83</v>
      </c>
      <c r="F148" s="205" t="s">
        <v>224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SUM(P149:P165)</f>
        <v>0</v>
      </c>
      <c r="Q148" s="199"/>
      <c r="R148" s="200">
        <f>SUM(R149:R165)</f>
        <v>8.3603330999999983</v>
      </c>
      <c r="S148" s="199"/>
      <c r="T148" s="201">
        <f>SUM(T149:T165)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81</v>
      </c>
      <c r="AT148" s="203" t="s">
        <v>72</v>
      </c>
      <c r="AU148" s="203" t="s">
        <v>81</v>
      </c>
      <c r="AY148" s="202" t="s">
        <v>121</v>
      </c>
      <c r="BK148" s="204">
        <f>SUM(BK149:BK165)</f>
        <v>0</v>
      </c>
    </row>
    <row r="149" s="2" customFormat="1" ht="44.25" customHeight="1">
      <c r="A149" s="40"/>
      <c r="B149" s="41"/>
      <c r="C149" s="207" t="s">
        <v>225</v>
      </c>
      <c r="D149" s="207" t="s">
        <v>123</v>
      </c>
      <c r="E149" s="208" t="s">
        <v>226</v>
      </c>
      <c r="F149" s="209" t="s">
        <v>227</v>
      </c>
      <c r="G149" s="210" t="s">
        <v>154</v>
      </c>
      <c r="H149" s="211">
        <v>4.5119999999999996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44</v>
      </c>
      <c r="O149" s="86"/>
      <c r="P149" s="217">
        <f>O149*H149</f>
        <v>0</v>
      </c>
      <c r="Q149" s="217">
        <v>1.6299999999999999</v>
      </c>
      <c r="R149" s="217">
        <f>Q149*H149</f>
        <v>7.3545599999999984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78</v>
      </c>
      <c r="AT149" s="219" t="s">
        <v>123</v>
      </c>
      <c r="AU149" s="219" t="s">
        <v>83</v>
      </c>
      <c r="AY149" s="19" t="s">
        <v>121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81</v>
      </c>
      <c r="BK149" s="220">
        <f>ROUND(I149*H149,2)</f>
        <v>0</v>
      </c>
      <c r="BL149" s="19" t="s">
        <v>78</v>
      </c>
      <c r="BM149" s="219" t="s">
        <v>228</v>
      </c>
    </row>
    <row r="150" s="2" customFormat="1">
      <c r="A150" s="40"/>
      <c r="B150" s="41"/>
      <c r="C150" s="42"/>
      <c r="D150" s="221" t="s">
        <v>128</v>
      </c>
      <c r="E150" s="42"/>
      <c r="F150" s="222" t="s">
        <v>229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128</v>
      </c>
      <c r="AU150" s="19" t="s">
        <v>83</v>
      </c>
    </row>
    <row r="151" s="15" customFormat="1">
      <c r="A151" s="15"/>
      <c r="B151" s="249"/>
      <c r="C151" s="250"/>
      <c r="D151" s="228" t="s">
        <v>130</v>
      </c>
      <c r="E151" s="251" t="s">
        <v>19</v>
      </c>
      <c r="F151" s="252" t="s">
        <v>230</v>
      </c>
      <c r="G151" s="250"/>
      <c r="H151" s="251" t="s">
        <v>19</v>
      </c>
      <c r="I151" s="253"/>
      <c r="J151" s="250"/>
      <c r="K151" s="250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130</v>
      </c>
      <c r="AU151" s="258" t="s">
        <v>83</v>
      </c>
      <c r="AV151" s="15" t="s">
        <v>81</v>
      </c>
      <c r="AW151" s="15" t="s">
        <v>35</v>
      </c>
      <c r="AX151" s="15" t="s">
        <v>73</v>
      </c>
      <c r="AY151" s="258" t="s">
        <v>121</v>
      </c>
    </row>
    <row r="152" s="13" customFormat="1">
      <c r="A152" s="13"/>
      <c r="B152" s="226"/>
      <c r="C152" s="227"/>
      <c r="D152" s="228" t="s">
        <v>130</v>
      </c>
      <c r="E152" s="229" t="s">
        <v>19</v>
      </c>
      <c r="F152" s="230" t="s">
        <v>231</v>
      </c>
      <c r="G152" s="227"/>
      <c r="H152" s="231">
        <v>3.2639999999999998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130</v>
      </c>
      <c r="AU152" s="237" t="s">
        <v>83</v>
      </c>
      <c r="AV152" s="13" t="s">
        <v>83</v>
      </c>
      <c r="AW152" s="13" t="s">
        <v>35</v>
      </c>
      <c r="AX152" s="13" t="s">
        <v>73</v>
      </c>
      <c r="AY152" s="237" t="s">
        <v>121</v>
      </c>
    </row>
    <row r="153" s="15" customFormat="1">
      <c r="A153" s="15"/>
      <c r="B153" s="249"/>
      <c r="C153" s="250"/>
      <c r="D153" s="228" t="s">
        <v>130</v>
      </c>
      <c r="E153" s="251" t="s">
        <v>19</v>
      </c>
      <c r="F153" s="252" t="s">
        <v>232</v>
      </c>
      <c r="G153" s="250"/>
      <c r="H153" s="251" t="s">
        <v>19</v>
      </c>
      <c r="I153" s="253"/>
      <c r="J153" s="250"/>
      <c r="K153" s="250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130</v>
      </c>
      <c r="AU153" s="258" t="s">
        <v>83</v>
      </c>
      <c r="AV153" s="15" t="s">
        <v>81</v>
      </c>
      <c r="AW153" s="15" t="s">
        <v>35</v>
      </c>
      <c r="AX153" s="15" t="s">
        <v>73</v>
      </c>
      <c r="AY153" s="258" t="s">
        <v>121</v>
      </c>
    </row>
    <row r="154" s="13" customFormat="1">
      <c r="A154" s="13"/>
      <c r="B154" s="226"/>
      <c r="C154" s="227"/>
      <c r="D154" s="228" t="s">
        <v>130</v>
      </c>
      <c r="E154" s="229" t="s">
        <v>19</v>
      </c>
      <c r="F154" s="230" t="s">
        <v>233</v>
      </c>
      <c r="G154" s="227"/>
      <c r="H154" s="231">
        <v>1.248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130</v>
      </c>
      <c r="AU154" s="237" t="s">
        <v>83</v>
      </c>
      <c r="AV154" s="13" t="s">
        <v>83</v>
      </c>
      <c r="AW154" s="13" t="s">
        <v>35</v>
      </c>
      <c r="AX154" s="13" t="s">
        <v>73</v>
      </c>
      <c r="AY154" s="237" t="s">
        <v>121</v>
      </c>
    </row>
    <row r="155" s="14" customFormat="1">
      <c r="A155" s="14"/>
      <c r="B155" s="238"/>
      <c r="C155" s="239"/>
      <c r="D155" s="228" t="s">
        <v>130</v>
      </c>
      <c r="E155" s="240" t="s">
        <v>19</v>
      </c>
      <c r="F155" s="241" t="s">
        <v>150</v>
      </c>
      <c r="G155" s="239"/>
      <c r="H155" s="242">
        <v>4.5119999999999996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130</v>
      </c>
      <c r="AU155" s="248" t="s">
        <v>83</v>
      </c>
      <c r="AV155" s="14" t="s">
        <v>78</v>
      </c>
      <c r="AW155" s="14" t="s">
        <v>35</v>
      </c>
      <c r="AX155" s="14" t="s">
        <v>81</v>
      </c>
      <c r="AY155" s="248" t="s">
        <v>121</v>
      </c>
    </row>
    <row r="156" s="2" customFormat="1" ht="37.8" customHeight="1">
      <c r="A156" s="40"/>
      <c r="B156" s="41"/>
      <c r="C156" s="207" t="s">
        <v>234</v>
      </c>
      <c r="D156" s="207" t="s">
        <v>123</v>
      </c>
      <c r="E156" s="208" t="s">
        <v>235</v>
      </c>
      <c r="F156" s="209" t="s">
        <v>236</v>
      </c>
      <c r="G156" s="210" t="s">
        <v>126</v>
      </c>
      <c r="H156" s="211">
        <v>6.1200000000000001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0.00017000000000000001</v>
      </c>
      <c r="R156" s="217">
        <f>Q156*H156</f>
        <v>0.0010404000000000001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78</v>
      </c>
      <c r="AT156" s="219" t="s">
        <v>123</v>
      </c>
      <c r="AU156" s="219" t="s">
        <v>83</v>
      </c>
      <c r="AY156" s="19" t="s">
        <v>121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78</v>
      </c>
      <c r="BM156" s="219" t="s">
        <v>237</v>
      </c>
    </row>
    <row r="157" s="2" customFormat="1">
      <c r="A157" s="40"/>
      <c r="B157" s="41"/>
      <c r="C157" s="42"/>
      <c r="D157" s="221" t="s">
        <v>128</v>
      </c>
      <c r="E157" s="42"/>
      <c r="F157" s="222" t="s">
        <v>238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83</v>
      </c>
    </row>
    <row r="158" s="13" customFormat="1">
      <c r="A158" s="13"/>
      <c r="B158" s="226"/>
      <c r="C158" s="227"/>
      <c r="D158" s="228" t="s">
        <v>130</v>
      </c>
      <c r="E158" s="229" t="s">
        <v>19</v>
      </c>
      <c r="F158" s="230" t="s">
        <v>239</v>
      </c>
      <c r="G158" s="227"/>
      <c r="H158" s="231">
        <v>6.1200000000000001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130</v>
      </c>
      <c r="AU158" s="237" t="s">
        <v>83</v>
      </c>
      <c r="AV158" s="13" t="s">
        <v>83</v>
      </c>
      <c r="AW158" s="13" t="s">
        <v>35</v>
      </c>
      <c r="AX158" s="13" t="s">
        <v>81</v>
      </c>
      <c r="AY158" s="237" t="s">
        <v>121</v>
      </c>
    </row>
    <row r="159" s="2" customFormat="1" ht="24.15" customHeight="1">
      <c r="A159" s="40"/>
      <c r="B159" s="41"/>
      <c r="C159" s="259" t="s">
        <v>240</v>
      </c>
      <c r="D159" s="259" t="s">
        <v>211</v>
      </c>
      <c r="E159" s="260" t="s">
        <v>241</v>
      </c>
      <c r="F159" s="261" t="s">
        <v>242</v>
      </c>
      <c r="G159" s="262" t="s">
        <v>126</v>
      </c>
      <c r="H159" s="263">
        <v>7.2489999999999997</v>
      </c>
      <c r="I159" s="264"/>
      <c r="J159" s="265">
        <f>ROUND(I159*H159,2)</f>
        <v>0</v>
      </c>
      <c r="K159" s="266"/>
      <c r="L159" s="267"/>
      <c r="M159" s="268" t="s">
        <v>19</v>
      </c>
      <c r="N159" s="269" t="s">
        <v>44</v>
      </c>
      <c r="O159" s="86"/>
      <c r="P159" s="217">
        <f>O159*H159</f>
        <v>0</v>
      </c>
      <c r="Q159" s="217">
        <v>0.00029999999999999997</v>
      </c>
      <c r="R159" s="217">
        <f>Q159*H159</f>
        <v>0.0021746999999999999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176</v>
      </c>
      <c r="AT159" s="219" t="s">
        <v>211</v>
      </c>
      <c r="AU159" s="219" t="s">
        <v>83</v>
      </c>
      <c r="AY159" s="19" t="s">
        <v>121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81</v>
      </c>
      <c r="BK159" s="220">
        <f>ROUND(I159*H159,2)</f>
        <v>0</v>
      </c>
      <c r="BL159" s="19" t="s">
        <v>78</v>
      </c>
      <c r="BM159" s="219" t="s">
        <v>243</v>
      </c>
    </row>
    <row r="160" s="13" customFormat="1">
      <c r="A160" s="13"/>
      <c r="B160" s="226"/>
      <c r="C160" s="227"/>
      <c r="D160" s="228" t="s">
        <v>130</v>
      </c>
      <c r="E160" s="227"/>
      <c r="F160" s="230" t="s">
        <v>244</v>
      </c>
      <c r="G160" s="227"/>
      <c r="H160" s="231">
        <v>7.2489999999999997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130</v>
      </c>
      <c r="AU160" s="237" t="s">
        <v>83</v>
      </c>
      <c r="AV160" s="13" t="s">
        <v>83</v>
      </c>
      <c r="AW160" s="13" t="s">
        <v>4</v>
      </c>
      <c r="AX160" s="13" t="s">
        <v>81</v>
      </c>
      <c r="AY160" s="237" t="s">
        <v>121</v>
      </c>
    </row>
    <row r="161" s="2" customFormat="1" ht="16.5" customHeight="1">
      <c r="A161" s="40"/>
      <c r="B161" s="41"/>
      <c r="C161" s="207" t="s">
        <v>245</v>
      </c>
      <c r="D161" s="207" t="s">
        <v>123</v>
      </c>
      <c r="E161" s="208" t="s">
        <v>246</v>
      </c>
      <c r="F161" s="209" t="s">
        <v>247</v>
      </c>
      <c r="G161" s="210" t="s">
        <v>154</v>
      </c>
      <c r="H161" s="211">
        <v>0.61199999999999999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44</v>
      </c>
      <c r="O161" s="86"/>
      <c r="P161" s="217">
        <f>O161*H161</f>
        <v>0</v>
      </c>
      <c r="Q161" s="217">
        <v>1.6299999999999999</v>
      </c>
      <c r="R161" s="217">
        <f>Q161*H161</f>
        <v>0.99755999999999989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78</v>
      </c>
      <c r="AT161" s="219" t="s">
        <v>123</v>
      </c>
      <c r="AU161" s="219" t="s">
        <v>83</v>
      </c>
      <c r="AY161" s="19" t="s">
        <v>121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81</v>
      </c>
      <c r="BK161" s="220">
        <f>ROUND(I161*H161,2)</f>
        <v>0</v>
      </c>
      <c r="BL161" s="19" t="s">
        <v>78</v>
      </c>
      <c r="BM161" s="219" t="s">
        <v>248</v>
      </c>
    </row>
    <row r="162" s="2" customFormat="1">
      <c r="A162" s="40"/>
      <c r="B162" s="41"/>
      <c r="C162" s="42"/>
      <c r="D162" s="221" t="s">
        <v>128</v>
      </c>
      <c r="E162" s="42"/>
      <c r="F162" s="222" t="s">
        <v>249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128</v>
      </c>
      <c r="AU162" s="19" t="s">
        <v>83</v>
      </c>
    </row>
    <row r="163" s="13" customFormat="1">
      <c r="A163" s="13"/>
      <c r="B163" s="226"/>
      <c r="C163" s="227"/>
      <c r="D163" s="228" t="s">
        <v>130</v>
      </c>
      <c r="E163" s="229" t="s">
        <v>19</v>
      </c>
      <c r="F163" s="230" t="s">
        <v>250</v>
      </c>
      <c r="G163" s="227"/>
      <c r="H163" s="231">
        <v>0.61199999999999999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130</v>
      </c>
      <c r="AU163" s="237" t="s">
        <v>83</v>
      </c>
      <c r="AV163" s="13" t="s">
        <v>83</v>
      </c>
      <c r="AW163" s="13" t="s">
        <v>35</v>
      </c>
      <c r="AX163" s="13" t="s">
        <v>81</v>
      </c>
      <c r="AY163" s="237" t="s">
        <v>121</v>
      </c>
    </row>
    <row r="164" s="2" customFormat="1" ht="24.15" customHeight="1">
      <c r="A164" s="40"/>
      <c r="B164" s="41"/>
      <c r="C164" s="207" t="s">
        <v>251</v>
      </c>
      <c r="D164" s="207" t="s">
        <v>123</v>
      </c>
      <c r="E164" s="208" t="s">
        <v>252</v>
      </c>
      <c r="F164" s="209" t="s">
        <v>253</v>
      </c>
      <c r="G164" s="210" t="s">
        <v>145</v>
      </c>
      <c r="H164" s="211">
        <v>10.199999999999999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44</v>
      </c>
      <c r="O164" s="86"/>
      <c r="P164" s="217">
        <f>O164*H164</f>
        <v>0</v>
      </c>
      <c r="Q164" s="217">
        <v>0.00048999999999999998</v>
      </c>
      <c r="R164" s="217">
        <f>Q164*H164</f>
        <v>0.0049979999999999998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78</v>
      </c>
      <c r="AT164" s="219" t="s">
        <v>123</v>
      </c>
      <c r="AU164" s="219" t="s">
        <v>83</v>
      </c>
      <c r="AY164" s="19" t="s">
        <v>121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81</v>
      </c>
      <c r="BK164" s="220">
        <f>ROUND(I164*H164,2)</f>
        <v>0</v>
      </c>
      <c r="BL164" s="19" t="s">
        <v>78</v>
      </c>
      <c r="BM164" s="219" t="s">
        <v>254</v>
      </c>
    </row>
    <row r="165" s="2" customFormat="1">
      <c r="A165" s="40"/>
      <c r="B165" s="41"/>
      <c r="C165" s="42"/>
      <c r="D165" s="221" t="s">
        <v>128</v>
      </c>
      <c r="E165" s="42"/>
      <c r="F165" s="222" t="s">
        <v>255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83</v>
      </c>
    </row>
    <row r="166" s="12" customFormat="1" ht="22.8" customHeight="1">
      <c r="A166" s="12"/>
      <c r="B166" s="191"/>
      <c r="C166" s="192"/>
      <c r="D166" s="193" t="s">
        <v>72</v>
      </c>
      <c r="E166" s="205" t="s">
        <v>138</v>
      </c>
      <c r="F166" s="205" t="s">
        <v>256</v>
      </c>
      <c r="G166" s="192"/>
      <c r="H166" s="192"/>
      <c r="I166" s="195"/>
      <c r="J166" s="206">
        <f>BK166</f>
        <v>0</v>
      </c>
      <c r="K166" s="192"/>
      <c r="L166" s="197"/>
      <c r="M166" s="198"/>
      <c r="N166" s="199"/>
      <c r="O166" s="199"/>
      <c r="P166" s="200">
        <f>SUM(P167:P175)</f>
        <v>0</v>
      </c>
      <c r="Q166" s="199"/>
      <c r="R166" s="200">
        <f>SUM(R167:R175)</f>
        <v>9.0966845000000003</v>
      </c>
      <c r="S166" s="199"/>
      <c r="T166" s="201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2" t="s">
        <v>81</v>
      </c>
      <c r="AT166" s="203" t="s">
        <v>72</v>
      </c>
      <c r="AU166" s="203" t="s">
        <v>81</v>
      </c>
      <c r="AY166" s="202" t="s">
        <v>121</v>
      </c>
      <c r="BK166" s="204">
        <f>SUM(BK167:BK175)</f>
        <v>0</v>
      </c>
    </row>
    <row r="167" s="2" customFormat="1" ht="33" customHeight="1">
      <c r="A167" s="40"/>
      <c r="B167" s="41"/>
      <c r="C167" s="207" t="s">
        <v>7</v>
      </c>
      <c r="D167" s="207" t="s">
        <v>123</v>
      </c>
      <c r="E167" s="208" t="s">
        <v>257</v>
      </c>
      <c r="F167" s="209" t="s">
        <v>258</v>
      </c>
      <c r="G167" s="210" t="s">
        <v>145</v>
      </c>
      <c r="H167" s="211">
        <v>12.35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44</v>
      </c>
      <c r="O167" s="86"/>
      <c r="P167" s="217">
        <f>O167*H167</f>
        <v>0</v>
      </c>
      <c r="Q167" s="217">
        <v>0.24127000000000001</v>
      </c>
      <c r="R167" s="217">
        <f>Q167*H167</f>
        <v>2.9796844999999998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78</v>
      </c>
      <c r="AT167" s="219" t="s">
        <v>123</v>
      </c>
      <c r="AU167" s="219" t="s">
        <v>83</v>
      </c>
      <c r="AY167" s="19" t="s">
        <v>121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81</v>
      </c>
      <c r="BK167" s="220">
        <f>ROUND(I167*H167,2)</f>
        <v>0</v>
      </c>
      <c r="BL167" s="19" t="s">
        <v>78</v>
      </c>
      <c r="BM167" s="219" t="s">
        <v>259</v>
      </c>
    </row>
    <row r="168" s="2" customFormat="1">
      <c r="A168" s="40"/>
      <c r="B168" s="41"/>
      <c r="C168" s="42"/>
      <c r="D168" s="221" t="s">
        <v>128</v>
      </c>
      <c r="E168" s="42"/>
      <c r="F168" s="222" t="s">
        <v>260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83</v>
      </c>
    </row>
    <row r="169" s="13" customFormat="1">
      <c r="A169" s="13"/>
      <c r="B169" s="226"/>
      <c r="C169" s="227"/>
      <c r="D169" s="228" t="s">
        <v>130</v>
      </c>
      <c r="E169" s="229" t="s">
        <v>19</v>
      </c>
      <c r="F169" s="230" t="s">
        <v>261</v>
      </c>
      <c r="G169" s="227"/>
      <c r="H169" s="231">
        <v>12.35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130</v>
      </c>
      <c r="AU169" s="237" t="s">
        <v>83</v>
      </c>
      <c r="AV169" s="13" t="s">
        <v>83</v>
      </c>
      <c r="AW169" s="13" t="s">
        <v>35</v>
      </c>
      <c r="AX169" s="13" t="s">
        <v>81</v>
      </c>
      <c r="AY169" s="237" t="s">
        <v>121</v>
      </c>
    </row>
    <row r="170" s="2" customFormat="1" ht="24.15" customHeight="1">
      <c r="A170" s="40"/>
      <c r="B170" s="41"/>
      <c r="C170" s="259" t="s">
        <v>262</v>
      </c>
      <c r="D170" s="259" t="s">
        <v>211</v>
      </c>
      <c r="E170" s="260" t="s">
        <v>263</v>
      </c>
      <c r="F170" s="261" t="s">
        <v>264</v>
      </c>
      <c r="G170" s="262" t="s">
        <v>265</v>
      </c>
      <c r="H170" s="263">
        <v>6</v>
      </c>
      <c r="I170" s="264"/>
      <c r="J170" s="265">
        <f>ROUND(I170*H170,2)</f>
        <v>0</v>
      </c>
      <c r="K170" s="266"/>
      <c r="L170" s="267"/>
      <c r="M170" s="268" t="s">
        <v>19</v>
      </c>
      <c r="N170" s="269" t="s">
        <v>44</v>
      </c>
      <c r="O170" s="86"/>
      <c r="P170" s="217">
        <f>O170*H170</f>
        <v>0</v>
      </c>
      <c r="Q170" s="217">
        <v>0.061499999999999999</v>
      </c>
      <c r="R170" s="217">
        <f>Q170*H170</f>
        <v>0.36899999999999999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176</v>
      </c>
      <c r="AT170" s="219" t="s">
        <v>211</v>
      </c>
      <c r="AU170" s="219" t="s">
        <v>83</v>
      </c>
      <c r="AY170" s="19" t="s">
        <v>121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81</v>
      </c>
      <c r="BK170" s="220">
        <f>ROUND(I170*H170,2)</f>
        <v>0</v>
      </c>
      <c r="BL170" s="19" t="s">
        <v>78</v>
      </c>
      <c r="BM170" s="219" t="s">
        <v>266</v>
      </c>
    </row>
    <row r="171" s="2" customFormat="1" ht="24.15" customHeight="1">
      <c r="A171" s="40"/>
      <c r="B171" s="41"/>
      <c r="C171" s="259" t="s">
        <v>267</v>
      </c>
      <c r="D171" s="259" t="s">
        <v>211</v>
      </c>
      <c r="E171" s="260" t="s">
        <v>268</v>
      </c>
      <c r="F171" s="261" t="s">
        <v>269</v>
      </c>
      <c r="G171" s="262" t="s">
        <v>265</v>
      </c>
      <c r="H171" s="263">
        <v>6</v>
      </c>
      <c r="I171" s="264"/>
      <c r="J171" s="265">
        <f>ROUND(I171*H171,2)</f>
        <v>0</v>
      </c>
      <c r="K171" s="266"/>
      <c r="L171" s="267"/>
      <c r="M171" s="268" t="s">
        <v>19</v>
      </c>
      <c r="N171" s="269" t="s">
        <v>44</v>
      </c>
      <c r="O171" s="86"/>
      <c r="P171" s="217">
        <f>O171*H171</f>
        <v>0</v>
      </c>
      <c r="Q171" s="217">
        <v>0.050500000000000003</v>
      </c>
      <c r="R171" s="217">
        <f>Q171*H171</f>
        <v>0.30300000000000005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176</v>
      </c>
      <c r="AT171" s="219" t="s">
        <v>211</v>
      </c>
      <c r="AU171" s="219" t="s">
        <v>83</v>
      </c>
      <c r="AY171" s="19" t="s">
        <v>121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81</v>
      </c>
      <c r="BK171" s="220">
        <f>ROUND(I171*H171,2)</f>
        <v>0</v>
      </c>
      <c r="BL171" s="19" t="s">
        <v>78</v>
      </c>
      <c r="BM171" s="219" t="s">
        <v>270</v>
      </c>
    </row>
    <row r="172" s="2" customFormat="1" ht="24.15" customHeight="1">
      <c r="A172" s="40"/>
      <c r="B172" s="41"/>
      <c r="C172" s="259" t="s">
        <v>271</v>
      </c>
      <c r="D172" s="259" t="s">
        <v>211</v>
      </c>
      <c r="E172" s="260" t="s">
        <v>272</v>
      </c>
      <c r="F172" s="261" t="s">
        <v>273</v>
      </c>
      <c r="G172" s="262" t="s">
        <v>265</v>
      </c>
      <c r="H172" s="263">
        <v>6</v>
      </c>
      <c r="I172" s="264"/>
      <c r="J172" s="265">
        <f>ROUND(I172*H172,2)</f>
        <v>0</v>
      </c>
      <c r="K172" s="266"/>
      <c r="L172" s="267"/>
      <c r="M172" s="268" t="s">
        <v>19</v>
      </c>
      <c r="N172" s="269" t="s">
        <v>44</v>
      </c>
      <c r="O172" s="86"/>
      <c r="P172" s="217">
        <f>O172*H172</f>
        <v>0</v>
      </c>
      <c r="Q172" s="217">
        <v>0.036499999999999998</v>
      </c>
      <c r="R172" s="217">
        <f>Q172*H172</f>
        <v>0.21899999999999997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176</v>
      </c>
      <c r="AT172" s="219" t="s">
        <v>211</v>
      </c>
      <c r="AU172" s="219" t="s">
        <v>83</v>
      </c>
      <c r="AY172" s="19" t="s">
        <v>121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81</v>
      </c>
      <c r="BK172" s="220">
        <f>ROUND(I172*H172,2)</f>
        <v>0</v>
      </c>
      <c r="BL172" s="19" t="s">
        <v>78</v>
      </c>
      <c r="BM172" s="219" t="s">
        <v>274</v>
      </c>
    </row>
    <row r="173" s="2" customFormat="1" ht="24.15" customHeight="1">
      <c r="A173" s="40"/>
      <c r="B173" s="41"/>
      <c r="C173" s="259" t="s">
        <v>275</v>
      </c>
      <c r="D173" s="259" t="s">
        <v>211</v>
      </c>
      <c r="E173" s="260" t="s">
        <v>276</v>
      </c>
      <c r="F173" s="261" t="s">
        <v>277</v>
      </c>
      <c r="G173" s="262" t="s">
        <v>265</v>
      </c>
      <c r="H173" s="263">
        <v>52</v>
      </c>
      <c r="I173" s="264"/>
      <c r="J173" s="265">
        <f>ROUND(I173*H173,2)</f>
        <v>0</v>
      </c>
      <c r="K173" s="266"/>
      <c r="L173" s="267"/>
      <c r="M173" s="268" t="s">
        <v>19</v>
      </c>
      <c r="N173" s="269" t="s">
        <v>44</v>
      </c>
      <c r="O173" s="86"/>
      <c r="P173" s="217">
        <f>O173*H173</f>
        <v>0</v>
      </c>
      <c r="Q173" s="217">
        <v>0.10050000000000001</v>
      </c>
      <c r="R173" s="217">
        <f>Q173*H173</f>
        <v>5.226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176</v>
      </c>
      <c r="AT173" s="219" t="s">
        <v>211</v>
      </c>
      <c r="AU173" s="219" t="s">
        <v>83</v>
      </c>
      <c r="AY173" s="19" t="s">
        <v>121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81</v>
      </c>
      <c r="BK173" s="220">
        <f>ROUND(I173*H173,2)</f>
        <v>0</v>
      </c>
      <c r="BL173" s="19" t="s">
        <v>78</v>
      </c>
      <c r="BM173" s="219" t="s">
        <v>278</v>
      </c>
    </row>
    <row r="174" s="13" customFormat="1">
      <c r="A174" s="13"/>
      <c r="B174" s="226"/>
      <c r="C174" s="227"/>
      <c r="D174" s="228" t="s">
        <v>130</v>
      </c>
      <c r="E174" s="229" t="s">
        <v>19</v>
      </c>
      <c r="F174" s="230" t="s">
        <v>279</v>
      </c>
      <c r="G174" s="227"/>
      <c r="H174" s="231">
        <v>52.286000000000001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130</v>
      </c>
      <c r="AU174" s="237" t="s">
        <v>83</v>
      </c>
      <c r="AV174" s="13" t="s">
        <v>83</v>
      </c>
      <c r="AW174" s="13" t="s">
        <v>35</v>
      </c>
      <c r="AX174" s="13" t="s">
        <v>73</v>
      </c>
      <c r="AY174" s="237" t="s">
        <v>121</v>
      </c>
    </row>
    <row r="175" s="13" customFormat="1">
      <c r="A175" s="13"/>
      <c r="B175" s="226"/>
      <c r="C175" s="227"/>
      <c r="D175" s="228" t="s">
        <v>130</v>
      </c>
      <c r="E175" s="229" t="s">
        <v>19</v>
      </c>
      <c r="F175" s="230" t="s">
        <v>280</v>
      </c>
      <c r="G175" s="227"/>
      <c r="H175" s="231">
        <v>52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130</v>
      </c>
      <c r="AU175" s="237" t="s">
        <v>83</v>
      </c>
      <c r="AV175" s="13" t="s">
        <v>83</v>
      </c>
      <c r="AW175" s="13" t="s">
        <v>35</v>
      </c>
      <c r="AX175" s="13" t="s">
        <v>81</v>
      </c>
      <c r="AY175" s="237" t="s">
        <v>121</v>
      </c>
    </row>
    <row r="176" s="12" customFormat="1" ht="22.8" customHeight="1">
      <c r="A176" s="12"/>
      <c r="B176" s="191"/>
      <c r="C176" s="192"/>
      <c r="D176" s="193" t="s">
        <v>72</v>
      </c>
      <c r="E176" s="205" t="s">
        <v>151</v>
      </c>
      <c r="F176" s="205" t="s">
        <v>281</v>
      </c>
      <c r="G176" s="192"/>
      <c r="H176" s="192"/>
      <c r="I176" s="195"/>
      <c r="J176" s="206">
        <f>BK176</f>
        <v>0</v>
      </c>
      <c r="K176" s="192"/>
      <c r="L176" s="197"/>
      <c r="M176" s="198"/>
      <c r="N176" s="199"/>
      <c r="O176" s="199"/>
      <c r="P176" s="200">
        <f>SUM(P177:P188)</f>
        <v>0</v>
      </c>
      <c r="Q176" s="199"/>
      <c r="R176" s="200">
        <f>SUM(R177:R188)</f>
        <v>11.179174</v>
      </c>
      <c r="S176" s="199"/>
      <c r="T176" s="201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81</v>
      </c>
      <c r="AT176" s="203" t="s">
        <v>72</v>
      </c>
      <c r="AU176" s="203" t="s">
        <v>81</v>
      </c>
      <c r="AY176" s="202" t="s">
        <v>121</v>
      </c>
      <c r="BK176" s="204">
        <f>SUM(BK177:BK188)</f>
        <v>0</v>
      </c>
    </row>
    <row r="177" s="2" customFormat="1" ht="33" customHeight="1">
      <c r="A177" s="40"/>
      <c r="B177" s="41"/>
      <c r="C177" s="207" t="s">
        <v>282</v>
      </c>
      <c r="D177" s="207" t="s">
        <v>123</v>
      </c>
      <c r="E177" s="208" t="s">
        <v>283</v>
      </c>
      <c r="F177" s="209" t="s">
        <v>284</v>
      </c>
      <c r="G177" s="210" t="s">
        <v>126</v>
      </c>
      <c r="H177" s="211">
        <v>12.800000000000001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44</v>
      </c>
      <c r="O177" s="86"/>
      <c r="P177" s="217">
        <f>O177*H177</f>
        <v>0</v>
      </c>
      <c r="Q177" s="217">
        <v>0.57499999999999996</v>
      </c>
      <c r="R177" s="217">
        <f>Q177*H177</f>
        <v>7.3599999999999994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78</v>
      </c>
      <c r="AT177" s="219" t="s">
        <v>123</v>
      </c>
      <c r="AU177" s="219" t="s">
        <v>83</v>
      </c>
      <c r="AY177" s="19" t="s">
        <v>121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81</v>
      </c>
      <c r="BK177" s="220">
        <f>ROUND(I177*H177,2)</f>
        <v>0</v>
      </c>
      <c r="BL177" s="19" t="s">
        <v>78</v>
      </c>
      <c r="BM177" s="219" t="s">
        <v>285</v>
      </c>
    </row>
    <row r="178" s="2" customFormat="1">
      <c r="A178" s="40"/>
      <c r="B178" s="41"/>
      <c r="C178" s="42"/>
      <c r="D178" s="221" t="s">
        <v>128</v>
      </c>
      <c r="E178" s="42"/>
      <c r="F178" s="222" t="s">
        <v>286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128</v>
      </c>
      <c r="AU178" s="19" t="s">
        <v>83</v>
      </c>
    </row>
    <row r="179" s="2" customFormat="1" ht="55.5" customHeight="1">
      <c r="A179" s="40"/>
      <c r="B179" s="41"/>
      <c r="C179" s="207" t="s">
        <v>287</v>
      </c>
      <c r="D179" s="207" t="s">
        <v>123</v>
      </c>
      <c r="E179" s="208" t="s">
        <v>288</v>
      </c>
      <c r="F179" s="209" t="s">
        <v>289</v>
      </c>
      <c r="G179" s="210" t="s">
        <v>126</v>
      </c>
      <c r="H179" s="211">
        <v>5.0999999999999996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44</v>
      </c>
      <c r="O179" s="86"/>
      <c r="P179" s="217">
        <f>O179*H179</f>
        <v>0</v>
      </c>
      <c r="Q179" s="217">
        <v>0.1837</v>
      </c>
      <c r="R179" s="217">
        <f>Q179*H179</f>
        <v>0.93686999999999998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78</v>
      </c>
      <c r="AT179" s="219" t="s">
        <v>123</v>
      </c>
      <c r="AU179" s="219" t="s">
        <v>83</v>
      </c>
      <c r="AY179" s="19" t="s">
        <v>121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78</v>
      </c>
      <c r="BM179" s="219" t="s">
        <v>290</v>
      </c>
    </row>
    <row r="180" s="2" customFormat="1">
      <c r="A180" s="40"/>
      <c r="B180" s="41"/>
      <c r="C180" s="42"/>
      <c r="D180" s="221" t="s">
        <v>128</v>
      </c>
      <c r="E180" s="42"/>
      <c r="F180" s="222" t="s">
        <v>291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128</v>
      </c>
      <c r="AU180" s="19" t="s">
        <v>83</v>
      </c>
    </row>
    <row r="181" s="13" customFormat="1">
      <c r="A181" s="13"/>
      <c r="B181" s="226"/>
      <c r="C181" s="227"/>
      <c r="D181" s="228" t="s">
        <v>130</v>
      </c>
      <c r="E181" s="229" t="s">
        <v>19</v>
      </c>
      <c r="F181" s="230" t="s">
        <v>136</v>
      </c>
      <c r="G181" s="227"/>
      <c r="H181" s="231">
        <v>5.0750000000000002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130</v>
      </c>
      <c r="AU181" s="237" t="s">
        <v>83</v>
      </c>
      <c r="AV181" s="13" t="s">
        <v>83</v>
      </c>
      <c r="AW181" s="13" t="s">
        <v>35</v>
      </c>
      <c r="AX181" s="13" t="s">
        <v>73</v>
      </c>
      <c r="AY181" s="237" t="s">
        <v>121</v>
      </c>
    </row>
    <row r="182" s="13" customFormat="1">
      <c r="A182" s="13"/>
      <c r="B182" s="226"/>
      <c r="C182" s="227"/>
      <c r="D182" s="228" t="s">
        <v>130</v>
      </c>
      <c r="E182" s="229" t="s">
        <v>19</v>
      </c>
      <c r="F182" s="230" t="s">
        <v>137</v>
      </c>
      <c r="G182" s="227"/>
      <c r="H182" s="231">
        <v>5.0999999999999996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130</v>
      </c>
      <c r="AU182" s="237" t="s">
        <v>83</v>
      </c>
      <c r="AV182" s="13" t="s">
        <v>83</v>
      </c>
      <c r="AW182" s="13" t="s">
        <v>35</v>
      </c>
      <c r="AX182" s="13" t="s">
        <v>81</v>
      </c>
      <c r="AY182" s="237" t="s">
        <v>121</v>
      </c>
    </row>
    <row r="183" s="2" customFormat="1" ht="78" customHeight="1">
      <c r="A183" s="40"/>
      <c r="B183" s="41"/>
      <c r="C183" s="207" t="s">
        <v>292</v>
      </c>
      <c r="D183" s="207" t="s">
        <v>123</v>
      </c>
      <c r="E183" s="208" t="s">
        <v>293</v>
      </c>
      <c r="F183" s="209" t="s">
        <v>294</v>
      </c>
      <c r="G183" s="210" t="s">
        <v>126</v>
      </c>
      <c r="H183" s="211">
        <v>12.800000000000001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0.089219999999999994</v>
      </c>
      <c r="R183" s="217">
        <f>Q183*H183</f>
        <v>1.1420159999999999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78</v>
      </c>
      <c r="AT183" s="219" t="s">
        <v>123</v>
      </c>
      <c r="AU183" s="219" t="s">
        <v>83</v>
      </c>
      <c r="AY183" s="19" t="s">
        <v>121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78</v>
      </c>
      <c r="BM183" s="219" t="s">
        <v>295</v>
      </c>
    </row>
    <row r="184" s="2" customFormat="1">
      <c r="A184" s="40"/>
      <c r="B184" s="41"/>
      <c r="C184" s="42"/>
      <c r="D184" s="221" t="s">
        <v>128</v>
      </c>
      <c r="E184" s="42"/>
      <c r="F184" s="222" t="s">
        <v>296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128</v>
      </c>
      <c r="AU184" s="19" t="s">
        <v>83</v>
      </c>
    </row>
    <row r="185" s="13" customFormat="1">
      <c r="A185" s="13"/>
      <c r="B185" s="226"/>
      <c r="C185" s="227"/>
      <c r="D185" s="228" t="s">
        <v>130</v>
      </c>
      <c r="E185" s="229" t="s">
        <v>19</v>
      </c>
      <c r="F185" s="230" t="s">
        <v>297</v>
      </c>
      <c r="G185" s="227"/>
      <c r="H185" s="231">
        <v>12.76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130</v>
      </c>
      <c r="AU185" s="237" t="s">
        <v>83</v>
      </c>
      <c r="AV185" s="13" t="s">
        <v>83</v>
      </c>
      <c r="AW185" s="13" t="s">
        <v>35</v>
      </c>
      <c r="AX185" s="13" t="s">
        <v>73</v>
      </c>
      <c r="AY185" s="237" t="s">
        <v>121</v>
      </c>
    </row>
    <row r="186" s="13" customFormat="1">
      <c r="A186" s="13"/>
      <c r="B186" s="226"/>
      <c r="C186" s="227"/>
      <c r="D186" s="228" t="s">
        <v>130</v>
      </c>
      <c r="E186" s="229" t="s">
        <v>19</v>
      </c>
      <c r="F186" s="230" t="s">
        <v>298</v>
      </c>
      <c r="G186" s="227"/>
      <c r="H186" s="231">
        <v>12.800000000000001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130</v>
      </c>
      <c r="AU186" s="237" t="s">
        <v>83</v>
      </c>
      <c r="AV186" s="13" t="s">
        <v>83</v>
      </c>
      <c r="AW186" s="13" t="s">
        <v>35</v>
      </c>
      <c r="AX186" s="13" t="s">
        <v>81</v>
      </c>
      <c r="AY186" s="237" t="s">
        <v>121</v>
      </c>
    </row>
    <row r="187" s="2" customFormat="1" ht="24.15" customHeight="1">
      <c r="A187" s="40"/>
      <c r="B187" s="41"/>
      <c r="C187" s="259" t="s">
        <v>299</v>
      </c>
      <c r="D187" s="259" t="s">
        <v>211</v>
      </c>
      <c r="E187" s="260" t="s">
        <v>300</v>
      </c>
      <c r="F187" s="261" t="s">
        <v>301</v>
      </c>
      <c r="G187" s="262" t="s">
        <v>126</v>
      </c>
      <c r="H187" s="263">
        <v>13.183999999999999</v>
      </c>
      <c r="I187" s="264"/>
      <c r="J187" s="265">
        <f>ROUND(I187*H187,2)</f>
        <v>0</v>
      </c>
      <c r="K187" s="266"/>
      <c r="L187" s="267"/>
      <c r="M187" s="268" t="s">
        <v>19</v>
      </c>
      <c r="N187" s="269" t="s">
        <v>44</v>
      </c>
      <c r="O187" s="86"/>
      <c r="P187" s="217">
        <f>O187*H187</f>
        <v>0</v>
      </c>
      <c r="Q187" s="217">
        <v>0.13200000000000001</v>
      </c>
      <c r="R187" s="217">
        <f>Q187*H187</f>
        <v>1.7402880000000001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176</v>
      </c>
      <c r="AT187" s="219" t="s">
        <v>211</v>
      </c>
      <c r="AU187" s="219" t="s">
        <v>83</v>
      </c>
      <c r="AY187" s="19" t="s">
        <v>121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81</v>
      </c>
      <c r="BK187" s="220">
        <f>ROUND(I187*H187,2)</f>
        <v>0</v>
      </c>
      <c r="BL187" s="19" t="s">
        <v>78</v>
      </c>
      <c r="BM187" s="219" t="s">
        <v>302</v>
      </c>
    </row>
    <row r="188" s="13" customFormat="1">
      <c r="A188" s="13"/>
      <c r="B188" s="226"/>
      <c r="C188" s="227"/>
      <c r="D188" s="228" t="s">
        <v>130</v>
      </c>
      <c r="E188" s="227"/>
      <c r="F188" s="230" t="s">
        <v>303</v>
      </c>
      <c r="G188" s="227"/>
      <c r="H188" s="231">
        <v>13.183999999999999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130</v>
      </c>
      <c r="AU188" s="237" t="s">
        <v>83</v>
      </c>
      <c r="AV188" s="13" t="s">
        <v>83</v>
      </c>
      <c r="AW188" s="13" t="s">
        <v>4</v>
      </c>
      <c r="AX188" s="13" t="s">
        <v>81</v>
      </c>
      <c r="AY188" s="237" t="s">
        <v>121</v>
      </c>
    </row>
    <row r="189" s="12" customFormat="1" ht="22.8" customHeight="1">
      <c r="A189" s="12"/>
      <c r="B189" s="191"/>
      <c r="C189" s="192"/>
      <c r="D189" s="193" t="s">
        <v>72</v>
      </c>
      <c r="E189" s="205" t="s">
        <v>183</v>
      </c>
      <c r="F189" s="205" t="s">
        <v>304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SUM(P190:P201)</f>
        <v>0</v>
      </c>
      <c r="Q189" s="199"/>
      <c r="R189" s="200">
        <f>SUM(R190:R201)</f>
        <v>1.8768275000000001</v>
      </c>
      <c r="S189" s="199"/>
      <c r="T189" s="201">
        <f>SUM(T190:T201)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81</v>
      </c>
      <c r="AT189" s="203" t="s">
        <v>72</v>
      </c>
      <c r="AU189" s="203" t="s">
        <v>81</v>
      </c>
      <c r="AY189" s="202" t="s">
        <v>121</v>
      </c>
      <c r="BK189" s="204">
        <f>SUM(BK190:BK201)</f>
        <v>0</v>
      </c>
    </row>
    <row r="190" s="2" customFormat="1" ht="21.75" customHeight="1">
      <c r="A190" s="40"/>
      <c r="B190" s="41"/>
      <c r="C190" s="207" t="s">
        <v>305</v>
      </c>
      <c r="D190" s="207" t="s">
        <v>123</v>
      </c>
      <c r="E190" s="208" t="s">
        <v>306</v>
      </c>
      <c r="F190" s="209" t="s">
        <v>307</v>
      </c>
      <c r="G190" s="210" t="s">
        <v>265</v>
      </c>
      <c r="H190" s="211">
        <v>4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44</v>
      </c>
      <c r="O190" s="86"/>
      <c r="P190" s="217">
        <f>O190*H190</f>
        <v>0</v>
      </c>
      <c r="Q190" s="217">
        <v>0.0044999999999999997</v>
      </c>
      <c r="R190" s="217">
        <f>Q190*H190</f>
        <v>0.017999999999999999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78</v>
      </c>
      <c r="AT190" s="219" t="s">
        <v>123</v>
      </c>
      <c r="AU190" s="219" t="s">
        <v>83</v>
      </c>
      <c r="AY190" s="19" t="s">
        <v>121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81</v>
      </c>
      <c r="BK190" s="220">
        <f>ROUND(I190*H190,2)</f>
        <v>0</v>
      </c>
      <c r="BL190" s="19" t="s">
        <v>78</v>
      </c>
      <c r="BM190" s="219" t="s">
        <v>308</v>
      </c>
    </row>
    <row r="191" s="2" customFormat="1">
      <c r="A191" s="40"/>
      <c r="B191" s="41"/>
      <c r="C191" s="42"/>
      <c r="D191" s="221" t="s">
        <v>128</v>
      </c>
      <c r="E191" s="42"/>
      <c r="F191" s="222" t="s">
        <v>309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128</v>
      </c>
      <c r="AU191" s="19" t="s">
        <v>83</v>
      </c>
    </row>
    <row r="192" s="2" customFormat="1" ht="16.5" customHeight="1">
      <c r="A192" s="40"/>
      <c r="B192" s="41"/>
      <c r="C192" s="259" t="s">
        <v>310</v>
      </c>
      <c r="D192" s="259" t="s">
        <v>211</v>
      </c>
      <c r="E192" s="260" t="s">
        <v>311</v>
      </c>
      <c r="F192" s="261" t="s">
        <v>312</v>
      </c>
      <c r="G192" s="262" t="s">
        <v>265</v>
      </c>
      <c r="H192" s="263">
        <v>4</v>
      </c>
      <c r="I192" s="264"/>
      <c r="J192" s="265">
        <f>ROUND(I192*H192,2)</f>
        <v>0</v>
      </c>
      <c r="K192" s="266"/>
      <c r="L192" s="267"/>
      <c r="M192" s="268" t="s">
        <v>19</v>
      </c>
      <c r="N192" s="269" t="s">
        <v>44</v>
      </c>
      <c r="O192" s="86"/>
      <c r="P192" s="217">
        <f>O192*H192</f>
        <v>0</v>
      </c>
      <c r="Q192" s="217">
        <v>0.017000000000000001</v>
      </c>
      <c r="R192" s="217">
        <f>Q192*H192</f>
        <v>0.068000000000000005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176</v>
      </c>
      <c r="AT192" s="219" t="s">
        <v>211</v>
      </c>
      <c r="AU192" s="219" t="s">
        <v>83</v>
      </c>
      <c r="AY192" s="19" t="s">
        <v>121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81</v>
      </c>
      <c r="BK192" s="220">
        <f>ROUND(I192*H192,2)</f>
        <v>0</v>
      </c>
      <c r="BL192" s="19" t="s">
        <v>78</v>
      </c>
      <c r="BM192" s="219" t="s">
        <v>313</v>
      </c>
    </row>
    <row r="193" s="2" customFormat="1" ht="49.05" customHeight="1">
      <c r="A193" s="40"/>
      <c r="B193" s="41"/>
      <c r="C193" s="207" t="s">
        <v>314</v>
      </c>
      <c r="D193" s="207" t="s">
        <v>123</v>
      </c>
      <c r="E193" s="208" t="s">
        <v>315</v>
      </c>
      <c r="F193" s="209" t="s">
        <v>316</v>
      </c>
      <c r="G193" s="210" t="s">
        <v>145</v>
      </c>
      <c r="H193" s="211">
        <v>8.75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44</v>
      </c>
      <c r="O193" s="86"/>
      <c r="P193" s="217">
        <f>O193*H193</f>
        <v>0</v>
      </c>
      <c r="Q193" s="217">
        <v>0.15540000000000001</v>
      </c>
      <c r="R193" s="217">
        <f>Q193*H193</f>
        <v>1.35975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78</v>
      </c>
      <c r="AT193" s="219" t="s">
        <v>123</v>
      </c>
      <c r="AU193" s="219" t="s">
        <v>83</v>
      </c>
      <c r="AY193" s="19" t="s">
        <v>121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81</v>
      </c>
      <c r="BK193" s="220">
        <f>ROUND(I193*H193,2)</f>
        <v>0</v>
      </c>
      <c r="BL193" s="19" t="s">
        <v>78</v>
      </c>
      <c r="BM193" s="219" t="s">
        <v>317</v>
      </c>
    </row>
    <row r="194" s="2" customFormat="1">
      <c r="A194" s="40"/>
      <c r="B194" s="41"/>
      <c r="C194" s="42"/>
      <c r="D194" s="221" t="s">
        <v>128</v>
      </c>
      <c r="E194" s="42"/>
      <c r="F194" s="222" t="s">
        <v>318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128</v>
      </c>
      <c r="AU194" s="19" t="s">
        <v>83</v>
      </c>
    </row>
    <row r="195" s="2" customFormat="1" ht="24.15" customHeight="1">
      <c r="A195" s="40"/>
      <c r="B195" s="41"/>
      <c r="C195" s="259" t="s">
        <v>319</v>
      </c>
      <c r="D195" s="259" t="s">
        <v>211</v>
      </c>
      <c r="E195" s="260" t="s">
        <v>320</v>
      </c>
      <c r="F195" s="261" t="s">
        <v>321</v>
      </c>
      <c r="G195" s="262" t="s">
        <v>145</v>
      </c>
      <c r="H195" s="263">
        <v>8.9250000000000007</v>
      </c>
      <c r="I195" s="264"/>
      <c r="J195" s="265">
        <f>ROUND(I195*H195,2)</f>
        <v>0</v>
      </c>
      <c r="K195" s="266"/>
      <c r="L195" s="267"/>
      <c r="M195" s="268" t="s">
        <v>19</v>
      </c>
      <c r="N195" s="269" t="s">
        <v>44</v>
      </c>
      <c r="O195" s="86"/>
      <c r="P195" s="217">
        <f>O195*H195</f>
        <v>0</v>
      </c>
      <c r="Q195" s="217">
        <v>0.048300000000000003</v>
      </c>
      <c r="R195" s="217">
        <f>Q195*H195</f>
        <v>0.43107750000000006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176</v>
      </c>
      <c r="AT195" s="219" t="s">
        <v>211</v>
      </c>
      <c r="AU195" s="219" t="s">
        <v>83</v>
      </c>
      <c r="AY195" s="19" t="s">
        <v>121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81</v>
      </c>
      <c r="BK195" s="220">
        <f>ROUND(I195*H195,2)</f>
        <v>0</v>
      </c>
      <c r="BL195" s="19" t="s">
        <v>78</v>
      </c>
      <c r="BM195" s="219" t="s">
        <v>322</v>
      </c>
    </row>
    <row r="196" s="13" customFormat="1">
      <c r="A196" s="13"/>
      <c r="B196" s="226"/>
      <c r="C196" s="227"/>
      <c r="D196" s="228" t="s">
        <v>130</v>
      </c>
      <c r="E196" s="227"/>
      <c r="F196" s="230" t="s">
        <v>323</v>
      </c>
      <c r="G196" s="227"/>
      <c r="H196" s="231">
        <v>8.9250000000000007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130</v>
      </c>
      <c r="AU196" s="237" t="s">
        <v>83</v>
      </c>
      <c r="AV196" s="13" t="s">
        <v>83</v>
      </c>
      <c r="AW196" s="13" t="s">
        <v>4</v>
      </c>
      <c r="AX196" s="13" t="s">
        <v>81</v>
      </c>
      <c r="AY196" s="237" t="s">
        <v>121</v>
      </c>
    </row>
    <row r="197" s="2" customFormat="1" ht="66.75" customHeight="1">
      <c r="A197" s="40"/>
      <c r="B197" s="41"/>
      <c r="C197" s="207" t="s">
        <v>324</v>
      </c>
      <c r="D197" s="207" t="s">
        <v>123</v>
      </c>
      <c r="E197" s="208" t="s">
        <v>325</v>
      </c>
      <c r="F197" s="209" t="s">
        <v>326</v>
      </c>
      <c r="G197" s="210" t="s">
        <v>145</v>
      </c>
      <c r="H197" s="211">
        <v>7.5999999999999996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44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78</v>
      </c>
      <c r="AT197" s="219" t="s">
        <v>123</v>
      </c>
      <c r="AU197" s="219" t="s">
        <v>83</v>
      </c>
      <c r="AY197" s="19" t="s">
        <v>121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81</v>
      </c>
      <c r="BK197" s="220">
        <f>ROUND(I197*H197,2)</f>
        <v>0</v>
      </c>
      <c r="BL197" s="19" t="s">
        <v>78</v>
      </c>
      <c r="BM197" s="219" t="s">
        <v>327</v>
      </c>
    </row>
    <row r="198" s="2" customFormat="1">
      <c r="A198" s="40"/>
      <c r="B198" s="41"/>
      <c r="C198" s="42"/>
      <c r="D198" s="221" t="s">
        <v>128</v>
      </c>
      <c r="E198" s="42"/>
      <c r="F198" s="222" t="s">
        <v>328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128</v>
      </c>
      <c r="AU198" s="19" t="s">
        <v>83</v>
      </c>
    </row>
    <row r="199" s="13" customFormat="1">
      <c r="A199" s="13"/>
      <c r="B199" s="226"/>
      <c r="C199" s="227"/>
      <c r="D199" s="228" t="s">
        <v>130</v>
      </c>
      <c r="E199" s="229" t="s">
        <v>19</v>
      </c>
      <c r="F199" s="230" t="s">
        <v>148</v>
      </c>
      <c r="G199" s="227"/>
      <c r="H199" s="231">
        <v>7.5999999999999996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130</v>
      </c>
      <c r="AU199" s="237" t="s">
        <v>83</v>
      </c>
      <c r="AV199" s="13" t="s">
        <v>83</v>
      </c>
      <c r="AW199" s="13" t="s">
        <v>35</v>
      </c>
      <c r="AX199" s="13" t="s">
        <v>81</v>
      </c>
      <c r="AY199" s="237" t="s">
        <v>121</v>
      </c>
    </row>
    <row r="200" s="2" customFormat="1" ht="76.35" customHeight="1">
      <c r="A200" s="40"/>
      <c r="B200" s="41"/>
      <c r="C200" s="207" t="s">
        <v>329</v>
      </c>
      <c r="D200" s="207" t="s">
        <v>123</v>
      </c>
      <c r="E200" s="208" t="s">
        <v>330</v>
      </c>
      <c r="F200" s="209" t="s">
        <v>331</v>
      </c>
      <c r="G200" s="210" t="s">
        <v>126</v>
      </c>
      <c r="H200" s="211">
        <v>5.0999999999999996</v>
      </c>
      <c r="I200" s="212"/>
      <c r="J200" s="213">
        <f>ROUND(I200*H200,2)</f>
        <v>0</v>
      </c>
      <c r="K200" s="214"/>
      <c r="L200" s="46"/>
      <c r="M200" s="215" t="s">
        <v>19</v>
      </c>
      <c r="N200" s="216" t="s">
        <v>44</v>
      </c>
      <c r="O200" s="86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78</v>
      </c>
      <c r="AT200" s="219" t="s">
        <v>123</v>
      </c>
      <c r="AU200" s="219" t="s">
        <v>83</v>
      </c>
      <c r="AY200" s="19" t="s">
        <v>121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81</v>
      </c>
      <c r="BK200" s="220">
        <f>ROUND(I200*H200,2)</f>
        <v>0</v>
      </c>
      <c r="BL200" s="19" t="s">
        <v>78</v>
      </c>
      <c r="BM200" s="219" t="s">
        <v>332</v>
      </c>
    </row>
    <row r="201" s="2" customFormat="1">
      <c r="A201" s="40"/>
      <c r="B201" s="41"/>
      <c r="C201" s="42"/>
      <c r="D201" s="221" t="s">
        <v>128</v>
      </c>
      <c r="E201" s="42"/>
      <c r="F201" s="222" t="s">
        <v>333</v>
      </c>
      <c r="G201" s="42"/>
      <c r="H201" s="42"/>
      <c r="I201" s="223"/>
      <c r="J201" s="42"/>
      <c r="K201" s="42"/>
      <c r="L201" s="46"/>
      <c r="M201" s="224"/>
      <c r="N201" s="22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128</v>
      </c>
      <c r="AU201" s="19" t="s">
        <v>83</v>
      </c>
    </row>
    <row r="202" s="12" customFormat="1" ht="22.8" customHeight="1">
      <c r="A202" s="12"/>
      <c r="B202" s="191"/>
      <c r="C202" s="192"/>
      <c r="D202" s="193" t="s">
        <v>72</v>
      </c>
      <c r="E202" s="205" t="s">
        <v>334</v>
      </c>
      <c r="F202" s="205" t="s">
        <v>335</v>
      </c>
      <c r="G202" s="192"/>
      <c r="H202" s="192"/>
      <c r="I202" s="195"/>
      <c r="J202" s="206">
        <f>BK202</f>
        <v>0</v>
      </c>
      <c r="K202" s="192"/>
      <c r="L202" s="197"/>
      <c r="M202" s="198"/>
      <c r="N202" s="199"/>
      <c r="O202" s="199"/>
      <c r="P202" s="200">
        <f>SUM(P203:P217)</f>
        <v>0</v>
      </c>
      <c r="Q202" s="199"/>
      <c r="R202" s="200">
        <f>SUM(R203:R217)</f>
        <v>0</v>
      </c>
      <c r="S202" s="199"/>
      <c r="T202" s="201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2" t="s">
        <v>81</v>
      </c>
      <c r="AT202" s="203" t="s">
        <v>72</v>
      </c>
      <c r="AU202" s="203" t="s">
        <v>81</v>
      </c>
      <c r="AY202" s="202" t="s">
        <v>121</v>
      </c>
      <c r="BK202" s="204">
        <f>SUM(BK203:BK217)</f>
        <v>0</v>
      </c>
    </row>
    <row r="203" s="2" customFormat="1" ht="37.8" customHeight="1">
      <c r="A203" s="40"/>
      <c r="B203" s="41"/>
      <c r="C203" s="207" t="s">
        <v>336</v>
      </c>
      <c r="D203" s="207" t="s">
        <v>123</v>
      </c>
      <c r="E203" s="208" t="s">
        <v>337</v>
      </c>
      <c r="F203" s="209" t="s">
        <v>338</v>
      </c>
      <c r="G203" s="210" t="s">
        <v>179</v>
      </c>
      <c r="H203" s="211">
        <v>3.2000000000000002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44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78</v>
      </c>
      <c r="AT203" s="219" t="s">
        <v>123</v>
      </c>
      <c r="AU203" s="219" t="s">
        <v>83</v>
      </c>
      <c r="AY203" s="19" t="s">
        <v>121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81</v>
      </c>
      <c r="BK203" s="220">
        <f>ROUND(I203*H203,2)</f>
        <v>0</v>
      </c>
      <c r="BL203" s="19" t="s">
        <v>78</v>
      </c>
      <c r="BM203" s="219" t="s">
        <v>339</v>
      </c>
    </row>
    <row r="204" s="2" customFormat="1">
      <c r="A204" s="40"/>
      <c r="B204" s="41"/>
      <c r="C204" s="42"/>
      <c r="D204" s="221" t="s">
        <v>128</v>
      </c>
      <c r="E204" s="42"/>
      <c r="F204" s="222" t="s">
        <v>340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128</v>
      </c>
      <c r="AU204" s="19" t="s">
        <v>83</v>
      </c>
    </row>
    <row r="205" s="13" customFormat="1">
      <c r="A205" s="13"/>
      <c r="B205" s="226"/>
      <c r="C205" s="227"/>
      <c r="D205" s="228" t="s">
        <v>130</v>
      </c>
      <c r="E205" s="229" t="s">
        <v>19</v>
      </c>
      <c r="F205" s="230" t="s">
        <v>341</v>
      </c>
      <c r="G205" s="227"/>
      <c r="H205" s="231">
        <v>4.4409999999999998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130</v>
      </c>
      <c r="AU205" s="237" t="s">
        <v>83</v>
      </c>
      <c r="AV205" s="13" t="s">
        <v>83</v>
      </c>
      <c r="AW205" s="13" t="s">
        <v>35</v>
      </c>
      <c r="AX205" s="13" t="s">
        <v>73</v>
      </c>
      <c r="AY205" s="237" t="s">
        <v>121</v>
      </c>
    </row>
    <row r="206" s="13" customFormat="1">
      <c r="A206" s="13"/>
      <c r="B206" s="226"/>
      <c r="C206" s="227"/>
      <c r="D206" s="228" t="s">
        <v>130</v>
      </c>
      <c r="E206" s="229" t="s">
        <v>19</v>
      </c>
      <c r="F206" s="230" t="s">
        <v>342</v>
      </c>
      <c r="G206" s="227"/>
      <c r="H206" s="231">
        <v>-1.27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130</v>
      </c>
      <c r="AU206" s="237" t="s">
        <v>83</v>
      </c>
      <c r="AV206" s="13" t="s">
        <v>83</v>
      </c>
      <c r="AW206" s="13" t="s">
        <v>35</v>
      </c>
      <c r="AX206" s="13" t="s">
        <v>73</v>
      </c>
      <c r="AY206" s="237" t="s">
        <v>121</v>
      </c>
    </row>
    <row r="207" s="14" customFormat="1">
      <c r="A207" s="14"/>
      <c r="B207" s="238"/>
      <c r="C207" s="239"/>
      <c r="D207" s="228" t="s">
        <v>130</v>
      </c>
      <c r="E207" s="240" t="s">
        <v>19</v>
      </c>
      <c r="F207" s="241" t="s">
        <v>150</v>
      </c>
      <c r="G207" s="239"/>
      <c r="H207" s="242">
        <v>3.1709999999999998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130</v>
      </c>
      <c r="AU207" s="248" t="s">
        <v>83</v>
      </c>
      <c r="AV207" s="14" t="s">
        <v>78</v>
      </c>
      <c r="AW207" s="14" t="s">
        <v>35</v>
      </c>
      <c r="AX207" s="14" t="s">
        <v>73</v>
      </c>
      <c r="AY207" s="248" t="s">
        <v>121</v>
      </c>
    </row>
    <row r="208" s="13" customFormat="1">
      <c r="A208" s="13"/>
      <c r="B208" s="226"/>
      <c r="C208" s="227"/>
      <c r="D208" s="228" t="s">
        <v>130</v>
      </c>
      <c r="E208" s="229" t="s">
        <v>19</v>
      </c>
      <c r="F208" s="230" t="s">
        <v>343</v>
      </c>
      <c r="G208" s="227"/>
      <c r="H208" s="231">
        <v>3.2000000000000002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130</v>
      </c>
      <c r="AU208" s="237" t="s">
        <v>83</v>
      </c>
      <c r="AV208" s="13" t="s">
        <v>83</v>
      </c>
      <c r="AW208" s="13" t="s">
        <v>35</v>
      </c>
      <c r="AX208" s="13" t="s">
        <v>81</v>
      </c>
      <c r="AY208" s="237" t="s">
        <v>121</v>
      </c>
    </row>
    <row r="209" s="2" customFormat="1" ht="24.15" customHeight="1">
      <c r="A209" s="40"/>
      <c r="B209" s="41"/>
      <c r="C209" s="207" t="s">
        <v>344</v>
      </c>
      <c r="D209" s="207" t="s">
        <v>123</v>
      </c>
      <c r="E209" s="208" t="s">
        <v>345</v>
      </c>
      <c r="F209" s="209" t="s">
        <v>346</v>
      </c>
      <c r="G209" s="210" t="s">
        <v>179</v>
      </c>
      <c r="H209" s="211">
        <v>12.800000000000001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44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78</v>
      </c>
      <c r="AT209" s="219" t="s">
        <v>123</v>
      </c>
      <c r="AU209" s="219" t="s">
        <v>83</v>
      </c>
      <c r="AY209" s="19" t="s">
        <v>121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81</v>
      </c>
      <c r="BK209" s="220">
        <f>ROUND(I209*H209,2)</f>
        <v>0</v>
      </c>
      <c r="BL209" s="19" t="s">
        <v>78</v>
      </c>
      <c r="BM209" s="219" t="s">
        <v>347</v>
      </c>
    </row>
    <row r="210" s="2" customFormat="1">
      <c r="A210" s="40"/>
      <c r="B210" s="41"/>
      <c r="C210" s="42"/>
      <c r="D210" s="221" t="s">
        <v>128</v>
      </c>
      <c r="E210" s="42"/>
      <c r="F210" s="222" t="s">
        <v>348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128</v>
      </c>
      <c r="AU210" s="19" t="s">
        <v>83</v>
      </c>
    </row>
    <row r="211" s="15" customFormat="1">
      <c r="A211" s="15"/>
      <c r="B211" s="249"/>
      <c r="C211" s="250"/>
      <c r="D211" s="228" t="s">
        <v>130</v>
      </c>
      <c r="E211" s="251" t="s">
        <v>19</v>
      </c>
      <c r="F211" s="252" t="s">
        <v>349</v>
      </c>
      <c r="G211" s="250"/>
      <c r="H211" s="251" t="s">
        <v>19</v>
      </c>
      <c r="I211" s="253"/>
      <c r="J211" s="250"/>
      <c r="K211" s="250"/>
      <c r="L211" s="254"/>
      <c r="M211" s="255"/>
      <c r="N211" s="256"/>
      <c r="O211" s="256"/>
      <c r="P211" s="256"/>
      <c r="Q211" s="256"/>
      <c r="R211" s="256"/>
      <c r="S211" s="256"/>
      <c r="T211" s="25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8" t="s">
        <v>130</v>
      </c>
      <c r="AU211" s="258" t="s">
        <v>83</v>
      </c>
      <c r="AV211" s="15" t="s">
        <v>81</v>
      </c>
      <c r="AW211" s="15" t="s">
        <v>35</v>
      </c>
      <c r="AX211" s="15" t="s">
        <v>73</v>
      </c>
      <c r="AY211" s="258" t="s">
        <v>121</v>
      </c>
    </row>
    <row r="212" s="13" customFormat="1">
      <c r="A212" s="13"/>
      <c r="B212" s="226"/>
      <c r="C212" s="227"/>
      <c r="D212" s="228" t="s">
        <v>130</v>
      </c>
      <c r="E212" s="229" t="s">
        <v>19</v>
      </c>
      <c r="F212" s="230" t="s">
        <v>350</v>
      </c>
      <c r="G212" s="227"/>
      <c r="H212" s="231">
        <v>12.800000000000001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130</v>
      </c>
      <c r="AU212" s="237" t="s">
        <v>83</v>
      </c>
      <c r="AV212" s="13" t="s">
        <v>83</v>
      </c>
      <c r="AW212" s="13" t="s">
        <v>35</v>
      </c>
      <c r="AX212" s="13" t="s">
        <v>81</v>
      </c>
      <c r="AY212" s="237" t="s">
        <v>121</v>
      </c>
    </row>
    <row r="213" s="2" customFormat="1" ht="44.25" customHeight="1">
      <c r="A213" s="40"/>
      <c r="B213" s="41"/>
      <c r="C213" s="207" t="s">
        <v>351</v>
      </c>
      <c r="D213" s="207" t="s">
        <v>123</v>
      </c>
      <c r="E213" s="208" t="s">
        <v>352</v>
      </c>
      <c r="F213" s="209" t="s">
        <v>353</v>
      </c>
      <c r="G213" s="210" t="s">
        <v>179</v>
      </c>
      <c r="H213" s="211">
        <v>2.7250000000000001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44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78</v>
      </c>
      <c r="AT213" s="219" t="s">
        <v>123</v>
      </c>
      <c r="AU213" s="219" t="s">
        <v>83</v>
      </c>
      <c r="AY213" s="19" t="s">
        <v>121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81</v>
      </c>
      <c r="BK213" s="220">
        <f>ROUND(I213*H213,2)</f>
        <v>0</v>
      </c>
      <c r="BL213" s="19" t="s">
        <v>78</v>
      </c>
      <c r="BM213" s="219" t="s">
        <v>354</v>
      </c>
    </row>
    <row r="214" s="2" customFormat="1">
      <c r="A214" s="40"/>
      <c r="B214" s="41"/>
      <c r="C214" s="42"/>
      <c r="D214" s="221" t="s">
        <v>128</v>
      </c>
      <c r="E214" s="42"/>
      <c r="F214" s="222" t="s">
        <v>355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128</v>
      </c>
      <c r="AU214" s="19" t="s">
        <v>83</v>
      </c>
    </row>
    <row r="215" s="13" customFormat="1">
      <c r="A215" s="13"/>
      <c r="B215" s="226"/>
      <c r="C215" s="227"/>
      <c r="D215" s="228" t="s">
        <v>130</v>
      </c>
      <c r="E215" s="229" t="s">
        <v>19</v>
      </c>
      <c r="F215" s="230" t="s">
        <v>356</v>
      </c>
      <c r="G215" s="227"/>
      <c r="H215" s="231">
        <v>2.7250000000000001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130</v>
      </c>
      <c r="AU215" s="237" t="s">
        <v>83</v>
      </c>
      <c r="AV215" s="13" t="s">
        <v>83</v>
      </c>
      <c r="AW215" s="13" t="s">
        <v>35</v>
      </c>
      <c r="AX215" s="13" t="s">
        <v>81</v>
      </c>
      <c r="AY215" s="237" t="s">
        <v>121</v>
      </c>
    </row>
    <row r="216" s="2" customFormat="1" ht="44.25" customHeight="1">
      <c r="A216" s="40"/>
      <c r="B216" s="41"/>
      <c r="C216" s="207" t="s">
        <v>357</v>
      </c>
      <c r="D216" s="207" t="s">
        <v>123</v>
      </c>
      <c r="E216" s="208" t="s">
        <v>358</v>
      </c>
      <c r="F216" s="209" t="s">
        <v>178</v>
      </c>
      <c r="G216" s="210" t="s">
        <v>179</v>
      </c>
      <c r="H216" s="211">
        <v>0.45000000000000001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44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78</v>
      </c>
      <c r="AT216" s="219" t="s">
        <v>123</v>
      </c>
      <c r="AU216" s="219" t="s">
        <v>83</v>
      </c>
      <c r="AY216" s="19" t="s">
        <v>121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81</v>
      </c>
      <c r="BK216" s="220">
        <f>ROUND(I216*H216,2)</f>
        <v>0</v>
      </c>
      <c r="BL216" s="19" t="s">
        <v>78</v>
      </c>
      <c r="BM216" s="219" t="s">
        <v>359</v>
      </c>
    </row>
    <row r="217" s="2" customFormat="1">
      <c r="A217" s="40"/>
      <c r="B217" s="41"/>
      <c r="C217" s="42"/>
      <c r="D217" s="221" t="s">
        <v>128</v>
      </c>
      <c r="E217" s="42"/>
      <c r="F217" s="222" t="s">
        <v>360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128</v>
      </c>
      <c r="AU217" s="19" t="s">
        <v>83</v>
      </c>
    </row>
    <row r="218" s="12" customFormat="1" ht="22.8" customHeight="1">
      <c r="A218" s="12"/>
      <c r="B218" s="191"/>
      <c r="C218" s="192"/>
      <c r="D218" s="193" t="s">
        <v>72</v>
      </c>
      <c r="E218" s="205" t="s">
        <v>361</v>
      </c>
      <c r="F218" s="205" t="s">
        <v>362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SUM(P219:P220)</f>
        <v>0</v>
      </c>
      <c r="Q218" s="199"/>
      <c r="R218" s="200">
        <f>SUM(R219:R220)</f>
        <v>0</v>
      </c>
      <c r="S218" s="199"/>
      <c r="T218" s="201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81</v>
      </c>
      <c r="AT218" s="203" t="s">
        <v>72</v>
      </c>
      <c r="AU218" s="203" t="s">
        <v>81</v>
      </c>
      <c r="AY218" s="202" t="s">
        <v>121</v>
      </c>
      <c r="BK218" s="204">
        <f>SUM(BK219:BK220)</f>
        <v>0</v>
      </c>
    </row>
    <row r="219" s="2" customFormat="1" ht="37.8" customHeight="1">
      <c r="A219" s="40"/>
      <c r="B219" s="41"/>
      <c r="C219" s="207" t="s">
        <v>363</v>
      </c>
      <c r="D219" s="207" t="s">
        <v>123</v>
      </c>
      <c r="E219" s="208" t="s">
        <v>364</v>
      </c>
      <c r="F219" s="209" t="s">
        <v>365</v>
      </c>
      <c r="G219" s="210" t="s">
        <v>179</v>
      </c>
      <c r="H219" s="211">
        <v>30.513000000000002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44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78</v>
      </c>
      <c r="AT219" s="219" t="s">
        <v>123</v>
      </c>
      <c r="AU219" s="219" t="s">
        <v>83</v>
      </c>
      <c r="AY219" s="19" t="s">
        <v>121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81</v>
      </c>
      <c r="BK219" s="220">
        <f>ROUND(I219*H219,2)</f>
        <v>0</v>
      </c>
      <c r="BL219" s="19" t="s">
        <v>78</v>
      </c>
      <c r="BM219" s="219" t="s">
        <v>366</v>
      </c>
    </row>
    <row r="220" s="2" customFormat="1">
      <c r="A220" s="40"/>
      <c r="B220" s="41"/>
      <c r="C220" s="42"/>
      <c r="D220" s="221" t="s">
        <v>128</v>
      </c>
      <c r="E220" s="42"/>
      <c r="F220" s="222" t="s">
        <v>367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128</v>
      </c>
      <c r="AU220" s="19" t="s">
        <v>83</v>
      </c>
    </row>
    <row r="221" s="12" customFormat="1" ht="25.92" customHeight="1">
      <c r="A221" s="12"/>
      <c r="B221" s="191"/>
      <c r="C221" s="192"/>
      <c r="D221" s="193" t="s">
        <v>72</v>
      </c>
      <c r="E221" s="194" t="s">
        <v>368</v>
      </c>
      <c r="F221" s="194" t="s">
        <v>369</v>
      </c>
      <c r="G221" s="192"/>
      <c r="H221" s="192"/>
      <c r="I221" s="195"/>
      <c r="J221" s="196">
        <f>BK221</f>
        <v>0</v>
      </c>
      <c r="K221" s="192"/>
      <c r="L221" s="197"/>
      <c r="M221" s="198"/>
      <c r="N221" s="199"/>
      <c r="O221" s="199"/>
      <c r="P221" s="200">
        <f>P222</f>
        <v>0</v>
      </c>
      <c r="Q221" s="199"/>
      <c r="R221" s="200">
        <f>R222</f>
        <v>0.0018690999999999998</v>
      </c>
      <c r="S221" s="199"/>
      <c r="T221" s="201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72</v>
      </c>
      <c r="AU221" s="203" t="s">
        <v>73</v>
      </c>
      <c r="AY221" s="202" t="s">
        <v>121</v>
      </c>
      <c r="BK221" s="204">
        <f>BK222</f>
        <v>0</v>
      </c>
    </row>
    <row r="222" s="12" customFormat="1" ht="22.8" customHeight="1">
      <c r="A222" s="12"/>
      <c r="B222" s="191"/>
      <c r="C222" s="192"/>
      <c r="D222" s="193" t="s">
        <v>72</v>
      </c>
      <c r="E222" s="205" t="s">
        <v>370</v>
      </c>
      <c r="F222" s="205" t="s">
        <v>371</v>
      </c>
      <c r="G222" s="192"/>
      <c r="H222" s="192"/>
      <c r="I222" s="195"/>
      <c r="J222" s="206">
        <f>BK222</f>
        <v>0</v>
      </c>
      <c r="K222" s="192"/>
      <c r="L222" s="197"/>
      <c r="M222" s="198"/>
      <c r="N222" s="199"/>
      <c r="O222" s="199"/>
      <c r="P222" s="200">
        <f>SUM(P223:P230)</f>
        <v>0</v>
      </c>
      <c r="Q222" s="199"/>
      <c r="R222" s="200">
        <f>SUM(R223:R230)</f>
        <v>0.0018690999999999998</v>
      </c>
      <c r="S222" s="199"/>
      <c r="T222" s="201">
        <f>SUM(T223:T230)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2" t="s">
        <v>83</v>
      </c>
      <c r="AT222" s="203" t="s">
        <v>72</v>
      </c>
      <c r="AU222" s="203" t="s">
        <v>81</v>
      </c>
      <c r="AY222" s="202" t="s">
        <v>121</v>
      </c>
      <c r="BK222" s="204">
        <f>SUM(BK223:BK230)</f>
        <v>0</v>
      </c>
    </row>
    <row r="223" s="2" customFormat="1" ht="24.15" customHeight="1">
      <c r="A223" s="40"/>
      <c r="B223" s="41"/>
      <c r="C223" s="207" t="s">
        <v>372</v>
      </c>
      <c r="D223" s="207" t="s">
        <v>123</v>
      </c>
      <c r="E223" s="208" t="s">
        <v>373</v>
      </c>
      <c r="F223" s="209" t="s">
        <v>374</v>
      </c>
      <c r="G223" s="210" t="s">
        <v>126</v>
      </c>
      <c r="H223" s="211">
        <v>4.5999999999999996</v>
      </c>
      <c r="I223" s="212"/>
      <c r="J223" s="213">
        <f>ROUND(I223*H223,2)</f>
        <v>0</v>
      </c>
      <c r="K223" s="214"/>
      <c r="L223" s="46"/>
      <c r="M223" s="215" t="s">
        <v>19</v>
      </c>
      <c r="N223" s="216" t="s">
        <v>44</v>
      </c>
      <c r="O223" s="86"/>
      <c r="P223" s="217">
        <f>O223*H223</f>
        <v>0</v>
      </c>
      <c r="Q223" s="217">
        <v>4.0000000000000003E-05</v>
      </c>
      <c r="R223" s="217">
        <f>Q223*H223</f>
        <v>0.000184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225</v>
      </c>
      <c r="AT223" s="219" t="s">
        <v>123</v>
      </c>
      <c r="AU223" s="219" t="s">
        <v>83</v>
      </c>
      <c r="AY223" s="19" t="s">
        <v>121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81</v>
      </c>
      <c r="BK223" s="220">
        <f>ROUND(I223*H223,2)</f>
        <v>0</v>
      </c>
      <c r="BL223" s="19" t="s">
        <v>225</v>
      </c>
      <c r="BM223" s="219" t="s">
        <v>375</v>
      </c>
    </row>
    <row r="224" s="2" customFormat="1">
      <c r="A224" s="40"/>
      <c r="B224" s="41"/>
      <c r="C224" s="42"/>
      <c r="D224" s="221" t="s">
        <v>128</v>
      </c>
      <c r="E224" s="42"/>
      <c r="F224" s="222" t="s">
        <v>376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128</v>
      </c>
      <c r="AU224" s="19" t="s">
        <v>83</v>
      </c>
    </row>
    <row r="225" s="13" customFormat="1">
      <c r="A225" s="13"/>
      <c r="B225" s="226"/>
      <c r="C225" s="227"/>
      <c r="D225" s="228" t="s">
        <v>130</v>
      </c>
      <c r="E225" s="229" t="s">
        <v>19</v>
      </c>
      <c r="F225" s="230" t="s">
        <v>377</v>
      </c>
      <c r="G225" s="227"/>
      <c r="H225" s="231">
        <v>4.5750000000000002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130</v>
      </c>
      <c r="AU225" s="237" t="s">
        <v>83</v>
      </c>
      <c r="AV225" s="13" t="s">
        <v>83</v>
      </c>
      <c r="AW225" s="13" t="s">
        <v>35</v>
      </c>
      <c r="AX225" s="13" t="s">
        <v>73</v>
      </c>
      <c r="AY225" s="237" t="s">
        <v>121</v>
      </c>
    </row>
    <row r="226" s="13" customFormat="1">
      <c r="A226" s="13"/>
      <c r="B226" s="226"/>
      <c r="C226" s="227"/>
      <c r="D226" s="228" t="s">
        <v>130</v>
      </c>
      <c r="E226" s="229" t="s">
        <v>19</v>
      </c>
      <c r="F226" s="230" t="s">
        <v>378</v>
      </c>
      <c r="G226" s="227"/>
      <c r="H226" s="231">
        <v>4.5999999999999996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130</v>
      </c>
      <c r="AU226" s="237" t="s">
        <v>83</v>
      </c>
      <c r="AV226" s="13" t="s">
        <v>83</v>
      </c>
      <c r="AW226" s="13" t="s">
        <v>35</v>
      </c>
      <c r="AX226" s="13" t="s">
        <v>81</v>
      </c>
      <c r="AY226" s="237" t="s">
        <v>121</v>
      </c>
    </row>
    <row r="227" s="2" customFormat="1" ht="24.15" customHeight="1">
      <c r="A227" s="40"/>
      <c r="B227" s="41"/>
      <c r="C227" s="259" t="s">
        <v>379</v>
      </c>
      <c r="D227" s="259" t="s">
        <v>211</v>
      </c>
      <c r="E227" s="260" t="s">
        <v>380</v>
      </c>
      <c r="F227" s="261" t="s">
        <v>381</v>
      </c>
      <c r="G227" s="262" t="s">
        <v>126</v>
      </c>
      <c r="H227" s="263">
        <v>5.617</v>
      </c>
      <c r="I227" s="264"/>
      <c r="J227" s="265">
        <f>ROUND(I227*H227,2)</f>
        <v>0</v>
      </c>
      <c r="K227" s="266"/>
      <c r="L227" s="267"/>
      <c r="M227" s="268" t="s">
        <v>19</v>
      </c>
      <c r="N227" s="269" t="s">
        <v>44</v>
      </c>
      <c r="O227" s="86"/>
      <c r="P227" s="217">
        <f>O227*H227</f>
        <v>0</v>
      </c>
      <c r="Q227" s="217">
        <v>0.00029999999999999997</v>
      </c>
      <c r="R227" s="217">
        <f>Q227*H227</f>
        <v>0.0016850999999999999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314</v>
      </c>
      <c r="AT227" s="219" t="s">
        <v>211</v>
      </c>
      <c r="AU227" s="219" t="s">
        <v>83</v>
      </c>
      <c r="AY227" s="19" t="s">
        <v>121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81</v>
      </c>
      <c r="BK227" s="220">
        <f>ROUND(I227*H227,2)</f>
        <v>0</v>
      </c>
      <c r="BL227" s="19" t="s">
        <v>225</v>
      </c>
      <c r="BM227" s="219" t="s">
        <v>382</v>
      </c>
    </row>
    <row r="228" s="13" customFormat="1">
      <c r="A228" s="13"/>
      <c r="B228" s="226"/>
      <c r="C228" s="227"/>
      <c r="D228" s="228" t="s">
        <v>130</v>
      </c>
      <c r="E228" s="227"/>
      <c r="F228" s="230" t="s">
        <v>383</v>
      </c>
      <c r="G228" s="227"/>
      <c r="H228" s="231">
        <v>5.617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130</v>
      </c>
      <c r="AU228" s="237" t="s">
        <v>83</v>
      </c>
      <c r="AV228" s="13" t="s">
        <v>83</v>
      </c>
      <c r="AW228" s="13" t="s">
        <v>4</v>
      </c>
      <c r="AX228" s="13" t="s">
        <v>81</v>
      </c>
      <c r="AY228" s="237" t="s">
        <v>121</v>
      </c>
    </row>
    <row r="229" s="2" customFormat="1" ht="49.05" customHeight="1">
      <c r="A229" s="40"/>
      <c r="B229" s="41"/>
      <c r="C229" s="207" t="s">
        <v>384</v>
      </c>
      <c r="D229" s="207" t="s">
        <v>123</v>
      </c>
      <c r="E229" s="208" t="s">
        <v>385</v>
      </c>
      <c r="F229" s="209" t="s">
        <v>386</v>
      </c>
      <c r="G229" s="210" t="s">
        <v>179</v>
      </c>
      <c r="H229" s="211">
        <v>0.002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44</v>
      </c>
      <c r="O229" s="86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225</v>
      </c>
      <c r="AT229" s="219" t="s">
        <v>123</v>
      </c>
      <c r="AU229" s="219" t="s">
        <v>83</v>
      </c>
      <c r="AY229" s="19" t="s">
        <v>121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81</v>
      </c>
      <c r="BK229" s="220">
        <f>ROUND(I229*H229,2)</f>
        <v>0</v>
      </c>
      <c r="BL229" s="19" t="s">
        <v>225</v>
      </c>
      <c r="BM229" s="219" t="s">
        <v>387</v>
      </c>
    </row>
    <row r="230" s="2" customFormat="1">
      <c r="A230" s="40"/>
      <c r="B230" s="41"/>
      <c r="C230" s="42"/>
      <c r="D230" s="221" t="s">
        <v>128</v>
      </c>
      <c r="E230" s="42"/>
      <c r="F230" s="222" t="s">
        <v>388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128</v>
      </c>
      <c r="AU230" s="19" t="s">
        <v>83</v>
      </c>
    </row>
    <row r="231" s="12" customFormat="1" ht="25.92" customHeight="1">
      <c r="A231" s="12"/>
      <c r="B231" s="191"/>
      <c r="C231" s="192"/>
      <c r="D231" s="193" t="s">
        <v>72</v>
      </c>
      <c r="E231" s="194" t="s">
        <v>211</v>
      </c>
      <c r="F231" s="194" t="s">
        <v>389</v>
      </c>
      <c r="G231" s="192"/>
      <c r="H231" s="192"/>
      <c r="I231" s="195"/>
      <c r="J231" s="196">
        <f>BK231</f>
        <v>0</v>
      </c>
      <c r="K231" s="192"/>
      <c r="L231" s="197"/>
      <c r="M231" s="198"/>
      <c r="N231" s="199"/>
      <c r="O231" s="199"/>
      <c r="P231" s="200">
        <f>P232</f>
        <v>0</v>
      </c>
      <c r="Q231" s="199"/>
      <c r="R231" s="200">
        <f>R232</f>
        <v>0.80099999999999993</v>
      </c>
      <c r="S231" s="199"/>
      <c r="T231" s="201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2" t="s">
        <v>138</v>
      </c>
      <c r="AT231" s="203" t="s">
        <v>72</v>
      </c>
      <c r="AU231" s="203" t="s">
        <v>73</v>
      </c>
      <c r="AY231" s="202" t="s">
        <v>121</v>
      </c>
      <c r="BK231" s="204">
        <f>BK232</f>
        <v>0</v>
      </c>
    </row>
    <row r="232" s="12" customFormat="1" ht="22.8" customHeight="1">
      <c r="A232" s="12"/>
      <c r="B232" s="191"/>
      <c r="C232" s="192"/>
      <c r="D232" s="193" t="s">
        <v>72</v>
      </c>
      <c r="E232" s="205" t="s">
        <v>390</v>
      </c>
      <c r="F232" s="205" t="s">
        <v>391</v>
      </c>
      <c r="G232" s="192"/>
      <c r="H232" s="192"/>
      <c r="I232" s="195"/>
      <c r="J232" s="206">
        <f>BK232</f>
        <v>0</v>
      </c>
      <c r="K232" s="192"/>
      <c r="L232" s="197"/>
      <c r="M232" s="198"/>
      <c r="N232" s="199"/>
      <c r="O232" s="199"/>
      <c r="P232" s="200">
        <f>SUM(P233:P239)</f>
        <v>0</v>
      </c>
      <c r="Q232" s="199"/>
      <c r="R232" s="200">
        <f>SUM(R233:R239)</f>
        <v>0.80099999999999993</v>
      </c>
      <c r="S232" s="199"/>
      <c r="T232" s="201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2" t="s">
        <v>138</v>
      </c>
      <c r="AT232" s="203" t="s">
        <v>72</v>
      </c>
      <c r="AU232" s="203" t="s">
        <v>81</v>
      </c>
      <c r="AY232" s="202" t="s">
        <v>121</v>
      </c>
      <c r="BK232" s="204">
        <f>SUM(BK233:BK239)</f>
        <v>0</v>
      </c>
    </row>
    <row r="233" s="2" customFormat="1" ht="49.05" customHeight="1">
      <c r="A233" s="40"/>
      <c r="B233" s="41"/>
      <c r="C233" s="207" t="s">
        <v>392</v>
      </c>
      <c r="D233" s="207" t="s">
        <v>123</v>
      </c>
      <c r="E233" s="208" t="s">
        <v>393</v>
      </c>
      <c r="F233" s="209" t="s">
        <v>394</v>
      </c>
      <c r="G233" s="210" t="s">
        <v>145</v>
      </c>
      <c r="H233" s="211">
        <v>10.15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44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395</v>
      </c>
      <c r="AT233" s="219" t="s">
        <v>123</v>
      </c>
      <c r="AU233" s="219" t="s">
        <v>83</v>
      </c>
      <c r="AY233" s="19" t="s">
        <v>121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81</v>
      </c>
      <c r="BK233" s="220">
        <f>ROUND(I233*H233,2)</f>
        <v>0</v>
      </c>
      <c r="BL233" s="19" t="s">
        <v>395</v>
      </c>
      <c r="BM233" s="219" t="s">
        <v>396</v>
      </c>
    </row>
    <row r="234" s="2" customFormat="1">
      <c r="A234" s="40"/>
      <c r="B234" s="41"/>
      <c r="C234" s="42"/>
      <c r="D234" s="221" t="s">
        <v>128</v>
      </c>
      <c r="E234" s="42"/>
      <c r="F234" s="222" t="s">
        <v>397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128</v>
      </c>
      <c r="AU234" s="19" t="s">
        <v>83</v>
      </c>
    </row>
    <row r="235" s="2" customFormat="1" ht="24.15" customHeight="1">
      <c r="A235" s="40"/>
      <c r="B235" s="41"/>
      <c r="C235" s="259" t="s">
        <v>398</v>
      </c>
      <c r="D235" s="259" t="s">
        <v>211</v>
      </c>
      <c r="E235" s="260" t="s">
        <v>399</v>
      </c>
      <c r="F235" s="261" t="s">
        <v>400</v>
      </c>
      <c r="G235" s="262" t="s">
        <v>145</v>
      </c>
      <c r="H235" s="263">
        <v>10.15</v>
      </c>
      <c r="I235" s="264"/>
      <c r="J235" s="265">
        <f>ROUND(I235*H235,2)</f>
        <v>0</v>
      </c>
      <c r="K235" s="266"/>
      <c r="L235" s="267"/>
      <c r="M235" s="268" t="s">
        <v>19</v>
      </c>
      <c r="N235" s="269" t="s">
        <v>44</v>
      </c>
      <c r="O235" s="86"/>
      <c r="P235" s="217">
        <f>O235*H235</f>
        <v>0</v>
      </c>
      <c r="Q235" s="217">
        <v>0.059999999999999998</v>
      </c>
      <c r="R235" s="217">
        <f>Q235*H235</f>
        <v>0.60899999999999999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401</v>
      </c>
      <c r="AT235" s="219" t="s">
        <v>211</v>
      </c>
      <c r="AU235" s="219" t="s">
        <v>83</v>
      </c>
      <c r="AY235" s="19" t="s">
        <v>121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81</v>
      </c>
      <c r="BK235" s="220">
        <f>ROUND(I235*H235,2)</f>
        <v>0</v>
      </c>
      <c r="BL235" s="19" t="s">
        <v>401</v>
      </c>
      <c r="BM235" s="219" t="s">
        <v>402</v>
      </c>
    </row>
    <row r="236" s="2" customFormat="1" ht="21.75" customHeight="1">
      <c r="A236" s="40"/>
      <c r="B236" s="41"/>
      <c r="C236" s="259" t="s">
        <v>403</v>
      </c>
      <c r="D236" s="259" t="s">
        <v>211</v>
      </c>
      <c r="E236" s="260" t="s">
        <v>404</v>
      </c>
      <c r="F236" s="261" t="s">
        <v>405</v>
      </c>
      <c r="G236" s="262" t="s">
        <v>265</v>
      </c>
      <c r="H236" s="263">
        <v>20</v>
      </c>
      <c r="I236" s="264"/>
      <c r="J236" s="265">
        <f>ROUND(I236*H236,2)</f>
        <v>0</v>
      </c>
      <c r="K236" s="266"/>
      <c r="L236" s="267"/>
      <c r="M236" s="268" t="s">
        <v>19</v>
      </c>
      <c r="N236" s="269" t="s">
        <v>44</v>
      </c>
      <c r="O236" s="86"/>
      <c r="P236" s="217">
        <f>O236*H236</f>
        <v>0</v>
      </c>
      <c r="Q236" s="217">
        <v>0.0095999999999999992</v>
      </c>
      <c r="R236" s="217">
        <f>Q236*H236</f>
        <v>0.19199999999999998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401</v>
      </c>
      <c r="AT236" s="219" t="s">
        <v>211</v>
      </c>
      <c r="AU236" s="219" t="s">
        <v>83</v>
      </c>
      <c r="AY236" s="19" t="s">
        <v>121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81</v>
      </c>
      <c r="BK236" s="220">
        <f>ROUND(I236*H236,2)</f>
        <v>0</v>
      </c>
      <c r="BL236" s="19" t="s">
        <v>401</v>
      </c>
      <c r="BM236" s="219" t="s">
        <v>406</v>
      </c>
    </row>
    <row r="237" s="13" customFormat="1">
      <c r="A237" s="13"/>
      <c r="B237" s="226"/>
      <c r="C237" s="227"/>
      <c r="D237" s="228" t="s">
        <v>130</v>
      </c>
      <c r="E237" s="229" t="s">
        <v>19</v>
      </c>
      <c r="F237" s="230" t="s">
        <v>407</v>
      </c>
      <c r="G237" s="227"/>
      <c r="H237" s="231">
        <v>20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130</v>
      </c>
      <c r="AU237" s="237" t="s">
        <v>83</v>
      </c>
      <c r="AV237" s="13" t="s">
        <v>83</v>
      </c>
      <c r="AW237" s="13" t="s">
        <v>35</v>
      </c>
      <c r="AX237" s="13" t="s">
        <v>81</v>
      </c>
      <c r="AY237" s="237" t="s">
        <v>121</v>
      </c>
    </row>
    <row r="238" s="2" customFormat="1" ht="33" customHeight="1">
      <c r="A238" s="40"/>
      <c r="B238" s="41"/>
      <c r="C238" s="207" t="s">
        <v>408</v>
      </c>
      <c r="D238" s="207" t="s">
        <v>123</v>
      </c>
      <c r="E238" s="208" t="s">
        <v>409</v>
      </c>
      <c r="F238" s="209" t="s">
        <v>410</v>
      </c>
      <c r="G238" s="210" t="s">
        <v>179</v>
      </c>
      <c r="H238" s="211">
        <v>0.80100000000000005</v>
      </c>
      <c r="I238" s="212"/>
      <c r="J238" s="213">
        <f>ROUND(I238*H238,2)</f>
        <v>0</v>
      </c>
      <c r="K238" s="214"/>
      <c r="L238" s="46"/>
      <c r="M238" s="215" t="s">
        <v>19</v>
      </c>
      <c r="N238" s="216" t="s">
        <v>44</v>
      </c>
      <c r="O238" s="86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395</v>
      </c>
      <c r="AT238" s="219" t="s">
        <v>123</v>
      </c>
      <c r="AU238" s="219" t="s">
        <v>83</v>
      </c>
      <c r="AY238" s="19" t="s">
        <v>121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81</v>
      </c>
      <c r="BK238" s="220">
        <f>ROUND(I238*H238,2)</f>
        <v>0</v>
      </c>
      <c r="BL238" s="19" t="s">
        <v>395</v>
      </c>
      <c r="BM238" s="219" t="s">
        <v>411</v>
      </c>
    </row>
    <row r="239" s="2" customFormat="1">
      <c r="A239" s="40"/>
      <c r="B239" s="41"/>
      <c r="C239" s="42"/>
      <c r="D239" s="221" t="s">
        <v>128</v>
      </c>
      <c r="E239" s="42"/>
      <c r="F239" s="222" t="s">
        <v>412</v>
      </c>
      <c r="G239" s="42"/>
      <c r="H239" s="42"/>
      <c r="I239" s="223"/>
      <c r="J239" s="42"/>
      <c r="K239" s="42"/>
      <c r="L239" s="46"/>
      <c r="M239" s="270"/>
      <c r="N239" s="271"/>
      <c r="O239" s="272"/>
      <c r="P239" s="272"/>
      <c r="Q239" s="272"/>
      <c r="R239" s="272"/>
      <c r="S239" s="272"/>
      <c r="T239" s="273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128</v>
      </c>
      <c r="AU239" s="19" t="s">
        <v>83</v>
      </c>
    </row>
    <row r="240" s="2" customFormat="1" ht="6.96" customHeight="1">
      <c r="A240" s="40"/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46"/>
      <c r="M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</sheetData>
  <sheetProtection sheet="1" autoFilter="0" formatColumns="0" formatRows="0" objects="1" scenarios="1" spinCount="100000" saltValue="ai1IjJCXeXZbjI6O9fF3loNdEiB0RwZA6ob0qHrHpxflkXAnAm+fsCb2JywZ64/IEpQZjg+eId5aw0lU2AMMJA==" hashValue="3O8Qlmy+UKDvE6mB71RxK19whFUvMDATHxZzagZe171lsG6IPPEGe2LFiO2O4Rd0k9AUcuqK6/tD55tiDQcySw==" algorithmName="SHA-512" password="CC35"/>
  <autoFilter ref="C90:K23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2/113106132"/>
    <hyperlink ref="F98" r:id="rId2" display="https://podminky.urs.cz/item/CS_URS_2024_02/113106151"/>
    <hyperlink ref="F102" r:id="rId3" display="https://podminky.urs.cz/item/CS_URS_2024_02/113107322"/>
    <hyperlink ref="F104" r:id="rId4" display="https://podminky.urs.cz/item/CS_URS_2024_02/113202111"/>
    <hyperlink ref="F109" r:id="rId5" display="https://podminky.urs.cz/item/CS_URS_2024_02/122251101"/>
    <hyperlink ref="F116" r:id="rId6" display="https://podminky.urs.cz/item/CS_URS_2024_02/132212231"/>
    <hyperlink ref="F121" r:id="rId7" display="https://podminky.urs.cz/item/CS_URS_2024_02/162651112"/>
    <hyperlink ref="F126" r:id="rId8" display="https://podminky.urs.cz/item/CS_URS_2024_02/171201231"/>
    <hyperlink ref="F129" r:id="rId9" display="https://podminky.urs.cz/item/CS_URS_2024_02/171251201"/>
    <hyperlink ref="F131" r:id="rId10" display="https://podminky.urs.cz/item/CS_URS_2024_02/174111101"/>
    <hyperlink ref="F137" r:id="rId11" display="https://podminky.urs.cz/item/CS_URS_2024_02/181111111"/>
    <hyperlink ref="F139" r:id="rId12" display="https://podminky.urs.cz/item/CS_URS_2024_02/181311103"/>
    <hyperlink ref="F141" r:id="rId13" display="https://podminky.urs.cz/item/CS_URS_2024_02/181411131"/>
    <hyperlink ref="F145" r:id="rId14" display="https://podminky.urs.cz/item/CS_URS_2024_02/182112121"/>
    <hyperlink ref="F150" r:id="rId15" display="https://podminky.urs.cz/item/CS_URS_2024_02/211531111"/>
    <hyperlink ref="F157" r:id="rId16" display="https://podminky.urs.cz/item/CS_URS_2024_02/211971110"/>
    <hyperlink ref="F162" r:id="rId17" display="https://podminky.urs.cz/item/CS_URS_2024_02/212532111"/>
    <hyperlink ref="F165" r:id="rId18" display="https://podminky.urs.cz/item/CS_URS_2024_02/212755214"/>
    <hyperlink ref="F168" r:id="rId19" display="https://podminky.urs.cz/item/CS_URS_2024_02/339921132"/>
    <hyperlink ref="F178" r:id="rId20" display="https://podminky.urs.cz/item/CS_URS_2024_02/564871011"/>
    <hyperlink ref="F180" r:id="rId21" display="https://podminky.urs.cz/item/CS_URS_2024_02/591111111"/>
    <hyperlink ref="F184" r:id="rId22" display="https://podminky.urs.cz/item/CS_URS_2024_02/596211110"/>
    <hyperlink ref="F191" r:id="rId23" display="https://podminky.urs.cz/item/CS_URS_2024_02/912113112"/>
    <hyperlink ref="F194" r:id="rId24" display="https://podminky.urs.cz/item/CS_URS_2024_02/916131213"/>
    <hyperlink ref="F198" r:id="rId25" display="https://podminky.urs.cz/item/CS_URS_2024_02/979024443"/>
    <hyperlink ref="F201" r:id="rId26" display="https://podminky.urs.cz/item/CS_URS_2024_02/979071111"/>
    <hyperlink ref="F204" r:id="rId27" display="https://podminky.urs.cz/item/CS_URS_2024_02/997221571"/>
    <hyperlink ref="F210" r:id="rId28" display="https://podminky.urs.cz/item/CS_URS_2024_02/997221579"/>
    <hyperlink ref="F214" r:id="rId29" display="https://podminky.urs.cz/item/CS_URS_2024_02/997221861"/>
    <hyperlink ref="F217" r:id="rId30" display="https://podminky.urs.cz/item/CS_URS_2024_02/997221873"/>
    <hyperlink ref="F220" r:id="rId31" display="https://podminky.urs.cz/item/CS_URS_2024_02/998223011"/>
    <hyperlink ref="F224" r:id="rId32" display="https://podminky.urs.cz/item/CS_URS_2024_02/711161273"/>
    <hyperlink ref="F230" r:id="rId33" display="https://podminky.urs.cz/item/CS_URS_2024_02/998711101"/>
    <hyperlink ref="F234" r:id="rId34" display="https://podminky.urs.cz/item/CS_URS_2024_02/460751112"/>
    <hyperlink ref="F239" r:id="rId35" display="https://podminky.urs.cz/item/CS_URS_2024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414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415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416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417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418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419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107</v>
      </c>
      <c r="D84" s="182" t="s">
        <v>58</v>
      </c>
      <c r="E84" s="182" t="s">
        <v>54</v>
      </c>
      <c r="F84" s="182" t="s">
        <v>55</v>
      </c>
      <c r="G84" s="182" t="s">
        <v>108</v>
      </c>
      <c r="H84" s="182" t="s">
        <v>109</v>
      </c>
      <c r="I84" s="182" t="s">
        <v>110</v>
      </c>
      <c r="J84" s="183" t="s">
        <v>92</v>
      </c>
      <c r="K84" s="184" t="s">
        <v>111</v>
      </c>
      <c r="L84" s="185"/>
      <c r="M84" s="94" t="s">
        <v>19</v>
      </c>
      <c r="N84" s="95" t="s">
        <v>43</v>
      </c>
      <c r="O84" s="95" t="s">
        <v>112</v>
      </c>
      <c r="P84" s="95" t="s">
        <v>113</v>
      </c>
      <c r="Q84" s="95" t="s">
        <v>114</v>
      </c>
      <c r="R84" s="95" t="s">
        <v>115</v>
      </c>
      <c r="S84" s="95" t="s">
        <v>116</v>
      </c>
      <c r="T84" s="96" t="s">
        <v>117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118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93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420</v>
      </c>
      <c r="F86" s="194" t="s">
        <v>421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151</v>
      </c>
      <c r="AT86" s="203" t="s">
        <v>72</v>
      </c>
      <c r="AU86" s="203" t="s">
        <v>73</v>
      </c>
      <c r="AY86" s="202" t="s">
        <v>121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422</v>
      </c>
      <c r="F87" s="205" t="s">
        <v>423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151</v>
      </c>
      <c r="AT87" s="203" t="s">
        <v>72</v>
      </c>
      <c r="AU87" s="203" t="s">
        <v>81</v>
      </c>
      <c r="AY87" s="202" t="s">
        <v>121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123</v>
      </c>
      <c r="E88" s="208" t="s">
        <v>424</v>
      </c>
      <c r="F88" s="209" t="s">
        <v>425</v>
      </c>
      <c r="G88" s="210" t="s">
        <v>426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427</v>
      </c>
      <c r="AT88" s="219" t="s">
        <v>123</v>
      </c>
      <c r="AU88" s="219" t="s">
        <v>83</v>
      </c>
      <c r="AY88" s="19" t="s">
        <v>121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427</v>
      </c>
      <c r="BM88" s="219" t="s">
        <v>428</v>
      </c>
    </row>
    <row r="89" s="2" customFormat="1">
      <c r="A89" s="40"/>
      <c r="B89" s="41"/>
      <c r="C89" s="42"/>
      <c r="D89" s="221" t="s">
        <v>128</v>
      </c>
      <c r="E89" s="42"/>
      <c r="F89" s="222" t="s">
        <v>429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83</v>
      </c>
    </row>
    <row r="90" s="2" customFormat="1">
      <c r="A90" s="40"/>
      <c r="B90" s="41"/>
      <c r="C90" s="42"/>
      <c r="D90" s="228" t="s">
        <v>430</v>
      </c>
      <c r="E90" s="42"/>
      <c r="F90" s="274" t="s">
        <v>431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430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123</v>
      </c>
      <c r="E91" s="208" t="s">
        <v>432</v>
      </c>
      <c r="F91" s="209" t="s">
        <v>433</v>
      </c>
      <c r="G91" s="210" t="s">
        <v>426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427</v>
      </c>
      <c r="AT91" s="219" t="s">
        <v>123</v>
      </c>
      <c r="AU91" s="219" t="s">
        <v>83</v>
      </c>
      <c r="AY91" s="19" t="s">
        <v>121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427</v>
      </c>
      <c r="BM91" s="219" t="s">
        <v>434</v>
      </c>
    </row>
    <row r="92" s="2" customFormat="1">
      <c r="A92" s="40"/>
      <c r="B92" s="41"/>
      <c r="C92" s="42"/>
      <c r="D92" s="221" t="s">
        <v>128</v>
      </c>
      <c r="E92" s="42"/>
      <c r="F92" s="222" t="s">
        <v>435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83</v>
      </c>
    </row>
    <row r="93" s="2" customFormat="1">
      <c r="A93" s="40"/>
      <c r="B93" s="41"/>
      <c r="C93" s="42"/>
      <c r="D93" s="228" t="s">
        <v>430</v>
      </c>
      <c r="E93" s="42"/>
      <c r="F93" s="274" t="s">
        <v>436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430</v>
      </c>
      <c r="AU93" s="19" t="s">
        <v>83</v>
      </c>
    </row>
    <row r="94" s="2" customFormat="1" ht="16.5" customHeight="1">
      <c r="A94" s="40"/>
      <c r="B94" s="41"/>
      <c r="C94" s="207" t="s">
        <v>138</v>
      </c>
      <c r="D94" s="207" t="s">
        <v>123</v>
      </c>
      <c r="E94" s="208" t="s">
        <v>437</v>
      </c>
      <c r="F94" s="209" t="s">
        <v>438</v>
      </c>
      <c r="G94" s="210" t="s">
        <v>426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427</v>
      </c>
      <c r="AT94" s="219" t="s">
        <v>123</v>
      </c>
      <c r="AU94" s="219" t="s">
        <v>83</v>
      </c>
      <c r="AY94" s="19" t="s">
        <v>121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427</v>
      </c>
      <c r="BM94" s="219" t="s">
        <v>439</v>
      </c>
    </row>
    <row r="95" s="2" customFormat="1">
      <c r="A95" s="40"/>
      <c r="B95" s="41"/>
      <c r="C95" s="42"/>
      <c r="D95" s="221" t="s">
        <v>128</v>
      </c>
      <c r="E95" s="42"/>
      <c r="F95" s="222" t="s">
        <v>440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83</v>
      </c>
    </row>
    <row r="96" s="2" customFormat="1">
      <c r="A96" s="40"/>
      <c r="B96" s="41"/>
      <c r="C96" s="42"/>
      <c r="D96" s="228" t="s">
        <v>430</v>
      </c>
      <c r="E96" s="42"/>
      <c r="F96" s="274" t="s">
        <v>441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430</v>
      </c>
      <c r="AU96" s="19" t="s">
        <v>83</v>
      </c>
    </row>
    <row r="97" s="2" customFormat="1" ht="16.5" customHeight="1">
      <c r="A97" s="40"/>
      <c r="B97" s="41"/>
      <c r="C97" s="207" t="s">
        <v>78</v>
      </c>
      <c r="D97" s="207" t="s">
        <v>123</v>
      </c>
      <c r="E97" s="208" t="s">
        <v>442</v>
      </c>
      <c r="F97" s="209" t="s">
        <v>443</v>
      </c>
      <c r="G97" s="210" t="s">
        <v>426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427</v>
      </c>
      <c r="AT97" s="219" t="s">
        <v>123</v>
      </c>
      <c r="AU97" s="219" t="s">
        <v>83</v>
      </c>
      <c r="AY97" s="19" t="s">
        <v>121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427</v>
      </c>
      <c r="BM97" s="219" t="s">
        <v>444</v>
      </c>
    </row>
    <row r="98" s="2" customFormat="1">
      <c r="A98" s="40"/>
      <c r="B98" s="41"/>
      <c r="C98" s="42"/>
      <c r="D98" s="221" t="s">
        <v>128</v>
      </c>
      <c r="E98" s="42"/>
      <c r="F98" s="222" t="s">
        <v>445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83</v>
      </c>
    </row>
    <row r="99" s="2" customFormat="1" ht="16.5" customHeight="1">
      <c r="A99" s="40"/>
      <c r="B99" s="41"/>
      <c r="C99" s="207" t="s">
        <v>151</v>
      </c>
      <c r="D99" s="207" t="s">
        <v>123</v>
      </c>
      <c r="E99" s="208" t="s">
        <v>446</v>
      </c>
      <c r="F99" s="209" t="s">
        <v>447</v>
      </c>
      <c r="G99" s="210" t="s">
        <v>426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427</v>
      </c>
      <c r="AT99" s="219" t="s">
        <v>123</v>
      </c>
      <c r="AU99" s="219" t="s">
        <v>83</v>
      </c>
      <c r="AY99" s="19" t="s">
        <v>121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427</v>
      </c>
      <c r="BM99" s="219" t="s">
        <v>448</v>
      </c>
    </row>
    <row r="100" s="2" customFormat="1">
      <c r="A100" s="40"/>
      <c r="B100" s="41"/>
      <c r="C100" s="42"/>
      <c r="D100" s="221" t="s">
        <v>128</v>
      </c>
      <c r="E100" s="42"/>
      <c r="F100" s="222" t="s">
        <v>449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83</v>
      </c>
    </row>
    <row r="101" s="2" customFormat="1" ht="16.5" customHeight="1">
      <c r="A101" s="40"/>
      <c r="B101" s="41"/>
      <c r="C101" s="207" t="s">
        <v>161</v>
      </c>
      <c r="D101" s="207" t="s">
        <v>123</v>
      </c>
      <c r="E101" s="208" t="s">
        <v>450</v>
      </c>
      <c r="F101" s="209" t="s">
        <v>451</v>
      </c>
      <c r="G101" s="210" t="s">
        <v>426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427</v>
      </c>
      <c r="AT101" s="219" t="s">
        <v>123</v>
      </c>
      <c r="AU101" s="219" t="s">
        <v>83</v>
      </c>
      <c r="AY101" s="19" t="s">
        <v>121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427</v>
      </c>
      <c r="BM101" s="219" t="s">
        <v>452</v>
      </c>
    </row>
    <row r="102" s="2" customFormat="1">
      <c r="A102" s="40"/>
      <c r="B102" s="41"/>
      <c r="C102" s="42"/>
      <c r="D102" s="221" t="s">
        <v>128</v>
      </c>
      <c r="E102" s="42"/>
      <c r="F102" s="222" t="s">
        <v>453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83</v>
      </c>
    </row>
    <row r="103" s="2" customFormat="1" ht="16.5" customHeight="1">
      <c r="A103" s="40"/>
      <c r="B103" s="41"/>
      <c r="C103" s="207" t="s">
        <v>169</v>
      </c>
      <c r="D103" s="207" t="s">
        <v>123</v>
      </c>
      <c r="E103" s="208" t="s">
        <v>454</v>
      </c>
      <c r="F103" s="209" t="s">
        <v>455</v>
      </c>
      <c r="G103" s="210" t="s">
        <v>426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427</v>
      </c>
      <c r="AT103" s="219" t="s">
        <v>123</v>
      </c>
      <c r="AU103" s="219" t="s">
        <v>83</v>
      </c>
      <c r="AY103" s="19" t="s">
        <v>121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427</v>
      </c>
      <c r="BM103" s="219" t="s">
        <v>456</v>
      </c>
    </row>
    <row r="104" s="2" customFormat="1">
      <c r="A104" s="40"/>
      <c r="B104" s="41"/>
      <c r="C104" s="42"/>
      <c r="D104" s="221" t="s">
        <v>128</v>
      </c>
      <c r="E104" s="42"/>
      <c r="F104" s="222" t="s">
        <v>457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2" customFormat="1">
      <c r="A105" s="40"/>
      <c r="B105" s="41"/>
      <c r="C105" s="42"/>
      <c r="D105" s="228" t="s">
        <v>430</v>
      </c>
      <c r="E105" s="42"/>
      <c r="F105" s="274" t="s">
        <v>458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430</v>
      </c>
      <c r="AU105" s="19" t="s">
        <v>83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459</v>
      </c>
      <c r="F106" s="205" t="s">
        <v>460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151</v>
      </c>
      <c r="AT106" s="203" t="s">
        <v>72</v>
      </c>
      <c r="AU106" s="203" t="s">
        <v>81</v>
      </c>
      <c r="AY106" s="202" t="s">
        <v>121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176</v>
      </c>
      <c r="D107" s="207" t="s">
        <v>123</v>
      </c>
      <c r="E107" s="208" t="s">
        <v>461</v>
      </c>
      <c r="F107" s="209" t="s">
        <v>460</v>
      </c>
      <c r="G107" s="210" t="s">
        <v>426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427</v>
      </c>
      <c r="AT107" s="219" t="s">
        <v>123</v>
      </c>
      <c r="AU107" s="219" t="s">
        <v>83</v>
      </c>
      <c r="AY107" s="19" t="s">
        <v>121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427</v>
      </c>
      <c r="BM107" s="219" t="s">
        <v>462</v>
      </c>
    </row>
    <row r="108" s="2" customFormat="1">
      <c r="A108" s="40"/>
      <c r="B108" s="41"/>
      <c r="C108" s="42"/>
      <c r="D108" s="221" t="s">
        <v>128</v>
      </c>
      <c r="E108" s="42"/>
      <c r="F108" s="222" t="s">
        <v>463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83</v>
      </c>
    </row>
    <row r="109" s="2" customFormat="1">
      <c r="A109" s="40"/>
      <c r="B109" s="41"/>
      <c r="C109" s="42"/>
      <c r="D109" s="228" t="s">
        <v>430</v>
      </c>
      <c r="E109" s="42"/>
      <c r="F109" s="274" t="s">
        <v>464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430</v>
      </c>
      <c r="AU109" s="19" t="s">
        <v>83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465</v>
      </c>
      <c r="F110" s="205" t="s">
        <v>466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151</v>
      </c>
      <c r="AT110" s="203" t="s">
        <v>72</v>
      </c>
      <c r="AU110" s="203" t="s">
        <v>81</v>
      </c>
      <c r="AY110" s="202" t="s">
        <v>121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183</v>
      </c>
      <c r="D111" s="207" t="s">
        <v>123</v>
      </c>
      <c r="E111" s="208" t="s">
        <v>467</v>
      </c>
      <c r="F111" s="209" t="s">
        <v>466</v>
      </c>
      <c r="G111" s="210" t="s">
        <v>426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427</v>
      </c>
      <c r="AT111" s="219" t="s">
        <v>123</v>
      </c>
      <c r="AU111" s="219" t="s">
        <v>83</v>
      </c>
      <c r="AY111" s="19" t="s">
        <v>121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427</v>
      </c>
      <c r="BM111" s="219" t="s">
        <v>468</v>
      </c>
    </row>
    <row r="112" s="2" customFormat="1">
      <c r="A112" s="40"/>
      <c r="B112" s="41"/>
      <c r="C112" s="42"/>
      <c r="D112" s="221" t="s">
        <v>128</v>
      </c>
      <c r="E112" s="42"/>
      <c r="F112" s="222" t="s">
        <v>469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83</v>
      </c>
    </row>
    <row r="113" s="2" customFormat="1">
      <c r="A113" s="40"/>
      <c r="B113" s="41"/>
      <c r="C113" s="42"/>
      <c r="D113" s="228" t="s">
        <v>430</v>
      </c>
      <c r="E113" s="42"/>
      <c r="F113" s="274" t="s">
        <v>470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430</v>
      </c>
      <c r="AU113" s="19" t="s">
        <v>83</v>
      </c>
    </row>
    <row r="114" s="2" customFormat="1" ht="16.5" customHeight="1">
      <c r="A114" s="40"/>
      <c r="B114" s="41"/>
      <c r="C114" s="207" t="s">
        <v>188</v>
      </c>
      <c r="D114" s="207" t="s">
        <v>123</v>
      </c>
      <c r="E114" s="208" t="s">
        <v>471</v>
      </c>
      <c r="F114" s="209" t="s">
        <v>472</v>
      </c>
      <c r="G114" s="210" t="s">
        <v>426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427</v>
      </c>
      <c r="AT114" s="219" t="s">
        <v>123</v>
      </c>
      <c r="AU114" s="219" t="s">
        <v>83</v>
      </c>
      <c r="AY114" s="19" t="s">
        <v>121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427</v>
      </c>
      <c r="BM114" s="219" t="s">
        <v>473</v>
      </c>
    </row>
    <row r="115" s="2" customFormat="1">
      <c r="A115" s="40"/>
      <c r="B115" s="41"/>
      <c r="C115" s="42"/>
      <c r="D115" s="221" t="s">
        <v>128</v>
      </c>
      <c r="E115" s="42"/>
      <c r="F115" s="222" t="s">
        <v>474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83</v>
      </c>
    </row>
    <row r="116" s="2" customFormat="1">
      <c r="A116" s="40"/>
      <c r="B116" s="41"/>
      <c r="C116" s="42"/>
      <c r="D116" s="228" t="s">
        <v>430</v>
      </c>
      <c r="E116" s="42"/>
      <c r="F116" s="274" t="s">
        <v>475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430</v>
      </c>
      <c r="AU116" s="19" t="s">
        <v>83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476</v>
      </c>
      <c r="F117" s="205" t="s">
        <v>477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151</v>
      </c>
      <c r="AT117" s="203" t="s">
        <v>72</v>
      </c>
      <c r="AU117" s="203" t="s">
        <v>81</v>
      </c>
      <c r="AY117" s="202" t="s">
        <v>121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196</v>
      </c>
      <c r="D118" s="207" t="s">
        <v>123</v>
      </c>
      <c r="E118" s="208" t="s">
        <v>478</v>
      </c>
      <c r="F118" s="209" t="s">
        <v>479</v>
      </c>
      <c r="G118" s="210" t="s">
        <v>426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427</v>
      </c>
      <c r="AT118" s="219" t="s">
        <v>123</v>
      </c>
      <c r="AU118" s="219" t="s">
        <v>83</v>
      </c>
      <c r="AY118" s="19" t="s">
        <v>121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427</v>
      </c>
      <c r="BM118" s="219" t="s">
        <v>480</v>
      </c>
    </row>
    <row r="119" s="2" customFormat="1">
      <c r="A119" s="40"/>
      <c r="B119" s="41"/>
      <c r="C119" s="42"/>
      <c r="D119" s="221" t="s">
        <v>128</v>
      </c>
      <c r="E119" s="42"/>
      <c r="F119" s="222" t="s">
        <v>481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83</v>
      </c>
    </row>
    <row r="120" s="2" customFormat="1">
      <c r="A120" s="40"/>
      <c r="B120" s="41"/>
      <c r="C120" s="42"/>
      <c r="D120" s="228" t="s">
        <v>430</v>
      </c>
      <c r="E120" s="42"/>
      <c r="F120" s="274" t="s">
        <v>482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430</v>
      </c>
      <c r="AU120" s="19" t="s">
        <v>83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483</v>
      </c>
      <c r="F121" s="205" t="s">
        <v>484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151</v>
      </c>
      <c r="AT121" s="203" t="s">
        <v>72</v>
      </c>
      <c r="AU121" s="203" t="s">
        <v>81</v>
      </c>
      <c r="AY121" s="202" t="s">
        <v>121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123</v>
      </c>
      <c r="E122" s="208" t="s">
        <v>485</v>
      </c>
      <c r="F122" s="209" t="s">
        <v>486</v>
      </c>
      <c r="G122" s="210" t="s">
        <v>426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78</v>
      </c>
      <c r="AT122" s="219" t="s">
        <v>123</v>
      </c>
      <c r="AU122" s="219" t="s">
        <v>83</v>
      </c>
      <c r="AY122" s="19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78</v>
      </c>
      <c r="BM122" s="219" t="s">
        <v>487</v>
      </c>
    </row>
    <row r="123" s="2" customFormat="1">
      <c r="A123" s="40"/>
      <c r="B123" s="41"/>
      <c r="C123" s="42"/>
      <c r="D123" s="228" t="s">
        <v>430</v>
      </c>
      <c r="E123" s="42"/>
      <c r="F123" s="274" t="s">
        <v>488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430</v>
      </c>
      <c r="AU123" s="19" t="s">
        <v>83</v>
      </c>
    </row>
    <row r="124" s="2" customFormat="1" ht="24.15" customHeight="1">
      <c r="A124" s="40"/>
      <c r="B124" s="41"/>
      <c r="C124" s="207" t="s">
        <v>205</v>
      </c>
      <c r="D124" s="207" t="s">
        <v>123</v>
      </c>
      <c r="E124" s="208" t="s">
        <v>489</v>
      </c>
      <c r="F124" s="209" t="s">
        <v>490</v>
      </c>
      <c r="G124" s="210" t="s">
        <v>426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427</v>
      </c>
      <c r="AT124" s="219" t="s">
        <v>123</v>
      </c>
      <c r="AU124" s="219" t="s">
        <v>83</v>
      </c>
      <c r="AY124" s="19" t="s">
        <v>121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427</v>
      </c>
      <c r="BM124" s="219" t="s">
        <v>491</v>
      </c>
    </row>
    <row r="125" s="2" customFormat="1">
      <c r="A125" s="40"/>
      <c r="B125" s="41"/>
      <c r="C125" s="42"/>
      <c r="D125" s="228" t="s">
        <v>430</v>
      </c>
      <c r="E125" s="42"/>
      <c r="F125" s="274" t="s">
        <v>492</v>
      </c>
      <c r="G125" s="42"/>
      <c r="H125" s="42"/>
      <c r="I125" s="223"/>
      <c r="J125" s="42"/>
      <c r="K125" s="42"/>
      <c r="L125" s="46"/>
      <c r="M125" s="270"/>
      <c r="N125" s="271"/>
      <c r="O125" s="272"/>
      <c r="P125" s="272"/>
      <c r="Q125" s="272"/>
      <c r="R125" s="272"/>
      <c r="S125" s="272"/>
      <c r="T125" s="273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430</v>
      </c>
      <c r="AU125" s="19" t="s">
        <v>83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OLCh3e0VE2qgtmmF5SiQd6zXCB2XCm9H4Jm2KlR4eIT7KZBHJ7oIG4k1OgkLH25uAWLTWsTNpEc2FXrt7sSI/g==" hashValue="N4G/FcOVmUKL0GJRl5wIFF3Szbrp8h2Lr0H8BQmxDi9b0CDaz3CQtZjDVisf64zGWf2qLe3TrIELXkmlKUv5fQ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493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494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495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496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497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498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499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500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501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502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503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504</v>
      </c>
      <c r="F18" s="286" t="s">
        <v>505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506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507</v>
      </c>
      <c r="F20" s="286" t="s">
        <v>508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84</v>
      </c>
      <c r="F21" s="286" t="s">
        <v>85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509</v>
      </c>
      <c r="F22" s="286" t="s">
        <v>510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511</v>
      </c>
      <c r="F23" s="286" t="s">
        <v>512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513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514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515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516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517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518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519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520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521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107</v>
      </c>
      <c r="F36" s="286"/>
      <c r="G36" s="286" t="s">
        <v>522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523</v>
      </c>
      <c r="F37" s="286"/>
      <c r="G37" s="286" t="s">
        <v>524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525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526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108</v>
      </c>
      <c r="F40" s="286"/>
      <c r="G40" s="286" t="s">
        <v>527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109</v>
      </c>
      <c r="F41" s="286"/>
      <c r="G41" s="286" t="s">
        <v>528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529</v>
      </c>
      <c r="F42" s="286"/>
      <c r="G42" s="286" t="s">
        <v>530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531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532</v>
      </c>
      <c r="F44" s="286"/>
      <c r="G44" s="286" t="s">
        <v>533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111</v>
      </c>
      <c r="F45" s="286"/>
      <c r="G45" s="286" t="s">
        <v>534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535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536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537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538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539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540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541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542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543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544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545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546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547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548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549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550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551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552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553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554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555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556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557</v>
      </c>
      <c r="D76" s="304"/>
      <c r="E76" s="304"/>
      <c r="F76" s="304" t="s">
        <v>558</v>
      </c>
      <c r="G76" s="305"/>
      <c r="H76" s="304" t="s">
        <v>55</v>
      </c>
      <c r="I76" s="304" t="s">
        <v>58</v>
      </c>
      <c r="J76" s="304" t="s">
        <v>559</v>
      </c>
      <c r="K76" s="303"/>
    </row>
    <row r="77" s="1" customFormat="1" ht="17.25" customHeight="1">
      <c r="B77" s="301"/>
      <c r="C77" s="306" t="s">
        <v>560</v>
      </c>
      <c r="D77" s="306"/>
      <c r="E77" s="306"/>
      <c r="F77" s="307" t="s">
        <v>561</v>
      </c>
      <c r="G77" s="308"/>
      <c r="H77" s="306"/>
      <c r="I77" s="306"/>
      <c r="J77" s="306" t="s">
        <v>562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563</v>
      </c>
      <c r="G79" s="313"/>
      <c r="H79" s="289" t="s">
        <v>564</v>
      </c>
      <c r="I79" s="289" t="s">
        <v>565</v>
      </c>
      <c r="J79" s="289">
        <v>20</v>
      </c>
      <c r="K79" s="303"/>
    </row>
    <row r="80" s="1" customFormat="1" ht="15" customHeight="1">
      <c r="B80" s="301"/>
      <c r="C80" s="289" t="s">
        <v>566</v>
      </c>
      <c r="D80" s="289"/>
      <c r="E80" s="289"/>
      <c r="F80" s="312" t="s">
        <v>563</v>
      </c>
      <c r="G80" s="313"/>
      <c r="H80" s="289" t="s">
        <v>567</v>
      </c>
      <c r="I80" s="289" t="s">
        <v>565</v>
      </c>
      <c r="J80" s="289">
        <v>120</v>
      </c>
      <c r="K80" s="303"/>
    </row>
    <row r="81" s="1" customFormat="1" ht="15" customHeight="1">
      <c r="B81" s="314"/>
      <c r="C81" s="289" t="s">
        <v>568</v>
      </c>
      <c r="D81" s="289"/>
      <c r="E81" s="289"/>
      <c r="F81" s="312" t="s">
        <v>569</v>
      </c>
      <c r="G81" s="313"/>
      <c r="H81" s="289" t="s">
        <v>570</v>
      </c>
      <c r="I81" s="289" t="s">
        <v>565</v>
      </c>
      <c r="J81" s="289">
        <v>50</v>
      </c>
      <c r="K81" s="303"/>
    </row>
    <row r="82" s="1" customFormat="1" ht="15" customHeight="1">
      <c r="B82" s="314"/>
      <c r="C82" s="289" t="s">
        <v>571</v>
      </c>
      <c r="D82" s="289"/>
      <c r="E82" s="289"/>
      <c r="F82" s="312" t="s">
        <v>563</v>
      </c>
      <c r="G82" s="313"/>
      <c r="H82" s="289" t="s">
        <v>572</v>
      </c>
      <c r="I82" s="289" t="s">
        <v>573</v>
      </c>
      <c r="J82" s="289"/>
      <c r="K82" s="303"/>
    </row>
    <row r="83" s="1" customFormat="1" ht="15" customHeight="1">
      <c r="B83" s="314"/>
      <c r="C83" s="315" t="s">
        <v>574</v>
      </c>
      <c r="D83" s="315"/>
      <c r="E83" s="315"/>
      <c r="F83" s="316" t="s">
        <v>569</v>
      </c>
      <c r="G83" s="315"/>
      <c r="H83" s="315" t="s">
        <v>575</v>
      </c>
      <c r="I83" s="315" t="s">
        <v>565</v>
      </c>
      <c r="J83" s="315">
        <v>15</v>
      </c>
      <c r="K83" s="303"/>
    </row>
    <row r="84" s="1" customFormat="1" ht="15" customHeight="1">
      <c r="B84" s="314"/>
      <c r="C84" s="315" t="s">
        <v>576</v>
      </c>
      <c r="D84" s="315"/>
      <c r="E84" s="315"/>
      <c r="F84" s="316" t="s">
        <v>569</v>
      </c>
      <c r="G84" s="315"/>
      <c r="H84" s="315" t="s">
        <v>577</v>
      </c>
      <c r="I84" s="315" t="s">
        <v>565</v>
      </c>
      <c r="J84" s="315">
        <v>15</v>
      </c>
      <c r="K84" s="303"/>
    </row>
    <row r="85" s="1" customFormat="1" ht="15" customHeight="1">
      <c r="B85" s="314"/>
      <c r="C85" s="315" t="s">
        <v>578</v>
      </c>
      <c r="D85" s="315"/>
      <c r="E85" s="315"/>
      <c r="F85" s="316" t="s">
        <v>569</v>
      </c>
      <c r="G85" s="315"/>
      <c r="H85" s="315" t="s">
        <v>579</v>
      </c>
      <c r="I85" s="315" t="s">
        <v>565</v>
      </c>
      <c r="J85" s="315">
        <v>20</v>
      </c>
      <c r="K85" s="303"/>
    </row>
    <row r="86" s="1" customFormat="1" ht="15" customHeight="1">
      <c r="B86" s="314"/>
      <c r="C86" s="315" t="s">
        <v>580</v>
      </c>
      <c r="D86" s="315"/>
      <c r="E86" s="315"/>
      <c r="F86" s="316" t="s">
        <v>569</v>
      </c>
      <c r="G86" s="315"/>
      <c r="H86" s="315" t="s">
        <v>581</v>
      </c>
      <c r="I86" s="315" t="s">
        <v>565</v>
      </c>
      <c r="J86" s="315">
        <v>20</v>
      </c>
      <c r="K86" s="303"/>
    </row>
    <row r="87" s="1" customFormat="1" ht="15" customHeight="1">
      <c r="B87" s="314"/>
      <c r="C87" s="289" t="s">
        <v>582</v>
      </c>
      <c r="D87" s="289"/>
      <c r="E87" s="289"/>
      <c r="F87" s="312" t="s">
        <v>569</v>
      </c>
      <c r="G87" s="313"/>
      <c r="H87" s="289" t="s">
        <v>583</v>
      </c>
      <c r="I87" s="289" t="s">
        <v>565</v>
      </c>
      <c r="J87" s="289">
        <v>50</v>
      </c>
      <c r="K87" s="303"/>
    </row>
    <row r="88" s="1" customFormat="1" ht="15" customHeight="1">
      <c r="B88" s="314"/>
      <c r="C88" s="289" t="s">
        <v>584</v>
      </c>
      <c r="D88" s="289"/>
      <c r="E88" s="289"/>
      <c r="F88" s="312" t="s">
        <v>569</v>
      </c>
      <c r="G88" s="313"/>
      <c r="H88" s="289" t="s">
        <v>585</v>
      </c>
      <c r="I88" s="289" t="s">
        <v>565</v>
      </c>
      <c r="J88" s="289">
        <v>20</v>
      </c>
      <c r="K88" s="303"/>
    </row>
    <row r="89" s="1" customFormat="1" ht="15" customHeight="1">
      <c r="B89" s="314"/>
      <c r="C89" s="289" t="s">
        <v>586</v>
      </c>
      <c r="D89" s="289"/>
      <c r="E89" s="289"/>
      <c r="F89" s="312" t="s">
        <v>569</v>
      </c>
      <c r="G89" s="313"/>
      <c r="H89" s="289" t="s">
        <v>587</v>
      </c>
      <c r="I89" s="289" t="s">
        <v>565</v>
      </c>
      <c r="J89" s="289">
        <v>20</v>
      </c>
      <c r="K89" s="303"/>
    </row>
    <row r="90" s="1" customFormat="1" ht="15" customHeight="1">
      <c r="B90" s="314"/>
      <c r="C90" s="289" t="s">
        <v>588</v>
      </c>
      <c r="D90" s="289"/>
      <c r="E90" s="289"/>
      <c r="F90" s="312" t="s">
        <v>569</v>
      </c>
      <c r="G90" s="313"/>
      <c r="H90" s="289" t="s">
        <v>589</v>
      </c>
      <c r="I90" s="289" t="s">
        <v>565</v>
      </c>
      <c r="J90" s="289">
        <v>50</v>
      </c>
      <c r="K90" s="303"/>
    </row>
    <row r="91" s="1" customFormat="1" ht="15" customHeight="1">
      <c r="B91" s="314"/>
      <c r="C91" s="289" t="s">
        <v>590</v>
      </c>
      <c r="D91" s="289"/>
      <c r="E91" s="289"/>
      <c r="F91" s="312" t="s">
        <v>569</v>
      </c>
      <c r="G91" s="313"/>
      <c r="H91" s="289" t="s">
        <v>590</v>
      </c>
      <c r="I91" s="289" t="s">
        <v>565</v>
      </c>
      <c r="J91" s="289">
        <v>50</v>
      </c>
      <c r="K91" s="303"/>
    </row>
    <row r="92" s="1" customFormat="1" ht="15" customHeight="1">
      <c r="B92" s="314"/>
      <c r="C92" s="289" t="s">
        <v>591</v>
      </c>
      <c r="D92" s="289"/>
      <c r="E92" s="289"/>
      <c r="F92" s="312" t="s">
        <v>569</v>
      </c>
      <c r="G92" s="313"/>
      <c r="H92" s="289" t="s">
        <v>592</v>
      </c>
      <c r="I92" s="289" t="s">
        <v>565</v>
      </c>
      <c r="J92" s="289">
        <v>255</v>
      </c>
      <c r="K92" s="303"/>
    </row>
    <row r="93" s="1" customFormat="1" ht="15" customHeight="1">
      <c r="B93" s="314"/>
      <c r="C93" s="289" t="s">
        <v>593</v>
      </c>
      <c r="D93" s="289"/>
      <c r="E93" s="289"/>
      <c r="F93" s="312" t="s">
        <v>563</v>
      </c>
      <c r="G93" s="313"/>
      <c r="H93" s="289" t="s">
        <v>594</v>
      </c>
      <c r="I93" s="289" t="s">
        <v>595</v>
      </c>
      <c r="J93" s="289"/>
      <c r="K93" s="303"/>
    </row>
    <row r="94" s="1" customFormat="1" ht="15" customHeight="1">
      <c r="B94" s="314"/>
      <c r="C94" s="289" t="s">
        <v>596</v>
      </c>
      <c r="D94" s="289"/>
      <c r="E94" s="289"/>
      <c r="F94" s="312" t="s">
        <v>563</v>
      </c>
      <c r="G94" s="313"/>
      <c r="H94" s="289" t="s">
        <v>597</v>
      </c>
      <c r="I94" s="289" t="s">
        <v>598</v>
      </c>
      <c r="J94" s="289"/>
      <c r="K94" s="303"/>
    </row>
    <row r="95" s="1" customFormat="1" ht="15" customHeight="1">
      <c r="B95" s="314"/>
      <c r="C95" s="289" t="s">
        <v>599</v>
      </c>
      <c r="D95" s="289"/>
      <c r="E95" s="289"/>
      <c r="F95" s="312" t="s">
        <v>563</v>
      </c>
      <c r="G95" s="313"/>
      <c r="H95" s="289" t="s">
        <v>599</v>
      </c>
      <c r="I95" s="289" t="s">
        <v>598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563</v>
      </c>
      <c r="G96" s="313"/>
      <c r="H96" s="289" t="s">
        <v>600</v>
      </c>
      <c r="I96" s="289" t="s">
        <v>598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563</v>
      </c>
      <c r="G97" s="313"/>
      <c r="H97" s="289" t="s">
        <v>601</v>
      </c>
      <c r="I97" s="289" t="s">
        <v>598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602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557</v>
      </c>
      <c r="D103" s="304"/>
      <c r="E103" s="304"/>
      <c r="F103" s="304" t="s">
        <v>558</v>
      </c>
      <c r="G103" s="305"/>
      <c r="H103" s="304" t="s">
        <v>55</v>
      </c>
      <c r="I103" s="304" t="s">
        <v>58</v>
      </c>
      <c r="J103" s="304" t="s">
        <v>559</v>
      </c>
      <c r="K103" s="303"/>
    </row>
    <row r="104" s="1" customFormat="1" ht="17.25" customHeight="1">
      <c r="B104" s="301"/>
      <c r="C104" s="306" t="s">
        <v>560</v>
      </c>
      <c r="D104" s="306"/>
      <c r="E104" s="306"/>
      <c r="F104" s="307" t="s">
        <v>561</v>
      </c>
      <c r="G104" s="308"/>
      <c r="H104" s="306"/>
      <c r="I104" s="306"/>
      <c r="J104" s="306" t="s">
        <v>562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563</v>
      </c>
      <c r="G106" s="289"/>
      <c r="H106" s="289" t="s">
        <v>603</v>
      </c>
      <c r="I106" s="289" t="s">
        <v>565</v>
      </c>
      <c r="J106" s="289">
        <v>20</v>
      </c>
      <c r="K106" s="303"/>
    </row>
    <row r="107" s="1" customFormat="1" ht="15" customHeight="1">
      <c r="B107" s="301"/>
      <c r="C107" s="289" t="s">
        <v>566</v>
      </c>
      <c r="D107" s="289"/>
      <c r="E107" s="289"/>
      <c r="F107" s="312" t="s">
        <v>563</v>
      </c>
      <c r="G107" s="289"/>
      <c r="H107" s="289" t="s">
        <v>603</v>
      </c>
      <c r="I107" s="289" t="s">
        <v>565</v>
      </c>
      <c r="J107" s="289">
        <v>120</v>
      </c>
      <c r="K107" s="303"/>
    </row>
    <row r="108" s="1" customFormat="1" ht="15" customHeight="1">
      <c r="B108" s="314"/>
      <c r="C108" s="289" t="s">
        <v>568</v>
      </c>
      <c r="D108" s="289"/>
      <c r="E108" s="289"/>
      <c r="F108" s="312" t="s">
        <v>569</v>
      </c>
      <c r="G108" s="289"/>
      <c r="H108" s="289" t="s">
        <v>603</v>
      </c>
      <c r="I108" s="289" t="s">
        <v>565</v>
      </c>
      <c r="J108" s="289">
        <v>50</v>
      </c>
      <c r="K108" s="303"/>
    </row>
    <row r="109" s="1" customFormat="1" ht="15" customHeight="1">
      <c r="B109" s="314"/>
      <c r="C109" s="289" t="s">
        <v>571</v>
      </c>
      <c r="D109" s="289"/>
      <c r="E109" s="289"/>
      <c r="F109" s="312" t="s">
        <v>563</v>
      </c>
      <c r="G109" s="289"/>
      <c r="H109" s="289" t="s">
        <v>603</v>
      </c>
      <c r="I109" s="289" t="s">
        <v>573</v>
      </c>
      <c r="J109" s="289"/>
      <c r="K109" s="303"/>
    </row>
    <row r="110" s="1" customFormat="1" ht="15" customHeight="1">
      <c r="B110" s="314"/>
      <c r="C110" s="289" t="s">
        <v>582</v>
      </c>
      <c r="D110" s="289"/>
      <c r="E110" s="289"/>
      <c r="F110" s="312" t="s">
        <v>569</v>
      </c>
      <c r="G110" s="289"/>
      <c r="H110" s="289" t="s">
        <v>603</v>
      </c>
      <c r="I110" s="289" t="s">
        <v>565</v>
      </c>
      <c r="J110" s="289">
        <v>50</v>
      </c>
      <c r="K110" s="303"/>
    </row>
    <row r="111" s="1" customFormat="1" ht="15" customHeight="1">
      <c r="B111" s="314"/>
      <c r="C111" s="289" t="s">
        <v>590</v>
      </c>
      <c r="D111" s="289"/>
      <c r="E111" s="289"/>
      <c r="F111" s="312" t="s">
        <v>569</v>
      </c>
      <c r="G111" s="289"/>
      <c r="H111" s="289" t="s">
        <v>603</v>
      </c>
      <c r="I111" s="289" t="s">
        <v>565</v>
      </c>
      <c r="J111" s="289">
        <v>50</v>
      </c>
      <c r="K111" s="303"/>
    </row>
    <row r="112" s="1" customFormat="1" ht="15" customHeight="1">
      <c r="B112" s="314"/>
      <c r="C112" s="289" t="s">
        <v>588</v>
      </c>
      <c r="D112" s="289"/>
      <c r="E112" s="289"/>
      <c r="F112" s="312" t="s">
        <v>569</v>
      </c>
      <c r="G112" s="289"/>
      <c r="H112" s="289" t="s">
        <v>603</v>
      </c>
      <c r="I112" s="289" t="s">
        <v>565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563</v>
      </c>
      <c r="G113" s="289"/>
      <c r="H113" s="289" t="s">
        <v>604</v>
      </c>
      <c r="I113" s="289" t="s">
        <v>565</v>
      </c>
      <c r="J113" s="289">
        <v>20</v>
      </c>
      <c r="K113" s="303"/>
    </row>
    <row r="114" s="1" customFormat="1" ht="15" customHeight="1">
      <c r="B114" s="314"/>
      <c r="C114" s="289" t="s">
        <v>605</v>
      </c>
      <c r="D114" s="289"/>
      <c r="E114" s="289"/>
      <c r="F114" s="312" t="s">
        <v>563</v>
      </c>
      <c r="G114" s="289"/>
      <c r="H114" s="289" t="s">
        <v>606</v>
      </c>
      <c r="I114" s="289" t="s">
        <v>565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563</v>
      </c>
      <c r="G115" s="289"/>
      <c r="H115" s="289" t="s">
        <v>607</v>
      </c>
      <c r="I115" s="289" t="s">
        <v>598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563</v>
      </c>
      <c r="G116" s="289"/>
      <c r="H116" s="289" t="s">
        <v>608</v>
      </c>
      <c r="I116" s="289" t="s">
        <v>598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563</v>
      </c>
      <c r="G117" s="289"/>
      <c r="H117" s="289" t="s">
        <v>609</v>
      </c>
      <c r="I117" s="289" t="s">
        <v>610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611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557</v>
      </c>
      <c r="D123" s="304"/>
      <c r="E123" s="304"/>
      <c r="F123" s="304" t="s">
        <v>558</v>
      </c>
      <c r="G123" s="305"/>
      <c r="H123" s="304" t="s">
        <v>55</v>
      </c>
      <c r="I123" s="304" t="s">
        <v>58</v>
      </c>
      <c r="J123" s="304" t="s">
        <v>559</v>
      </c>
      <c r="K123" s="333"/>
    </row>
    <row r="124" s="1" customFormat="1" ht="17.25" customHeight="1">
      <c r="B124" s="332"/>
      <c r="C124" s="306" t="s">
        <v>560</v>
      </c>
      <c r="D124" s="306"/>
      <c r="E124" s="306"/>
      <c r="F124" s="307" t="s">
        <v>561</v>
      </c>
      <c r="G124" s="308"/>
      <c r="H124" s="306"/>
      <c r="I124" s="306"/>
      <c r="J124" s="306" t="s">
        <v>562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566</v>
      </c>
      <c r="D126" s="311"/>
      <c r="E126" s="311"/>
      <c r="F126" s="312" t="s">
        <v>563</v>
      </c>
      <c r="G126" s="289"/>
      <c r="H126" s="289" t="s">
        <v>603</v>
      </c>
      <c r="I126" s="289" t="s">
        <v>565</v>
      </c>
      <c r="J126" s="289">
        <v>120</v>
      </c>
      <c r="K126" s="337"/>
    </row>
    <row r="127" s="1" customFormat="1" ht="15" customHeight="1">
      <c r="B127" s="334"/>
      <c r="C127" s="289" t="s">
        <v>612</v>
      </c>
      <c r="D127" s="289"/>
      <c r="E127" s="289"/>
      <c r="F127" s="312" t="s">
        <v>563</v>
      </c>
      <c r="G127" s="289"/>
      <c r="H127" s="289" t="s">
        <v>613</v>
      </c>
      <c r="I127" s="289" t="s">
        <v>565</v>
      </c>
      <c r="J127" s="289" t="s">
        <v>614</v>
      </c>
      <c r="K127" s="337"/>
    </row>
    <row r="128" s="1" customFormat="1" ht="15" customHeight="1">
      <c r="B128" s="334"/>
      <c r="C128" s="289" t="s">
        <v>511</v>
      </c>
      <c r="D128" s="289"/>
      <c r="E128" s="289"/>
      <c r="F128" s="312" t="s">
        <v>563</v>
      </c>
      <c r="G128" s="289"/>
      <c r="H128" s="289" t="s">
        <v>615</v>
      </c>
      <c r="I128" s="289" t="s">
        <v>565</v>
      </c>
      <c r="J128" s="289" t="s">
        <v>614</v>
      </c>
      <c r="K128" s="337"/>
    </row>
    <row r="129" s="1" customFormat="1" ht="15" customHeight="1">
      <c r="B129" s="334"/>
      <c r="C129" s="289" t="s">
        <v>574</v>
      </c>
      <c r="D129" s="289"/>
      <c r="E129" s="289"/>
      <c r="F129" s="312" t="s">
        <v>569</v>
      </c>
      <c r="G129" s="289"/>
      <c r="H129" s="289" t="s">
        <v>575</v>
      </c>
      <c r="I129" s="289" t="s">
        <v>565</v>
      </c>
      <c r="J129" s="289">
        <v>15</v>
      </c>
      <c r="K129" s="337"/>
    </row>
    <row r="130" s="1" customFormat="1" ht="15" customHeight="1">
      <c r="B130" s="334"/>
      <c r="C130" s="315" t="s">
        <v>576</v>
      </c>
      <c r="D130" s="315"/>
      <c r="E130" s="315"/>
      <c r="F130" s="316" t="s">
        <v>569</v>
      </c>
      <c r="G130" s="315"/>
      <c r="H130" s="315" t="s">
        <v>577</v>
      </c>
      <c r="I130" s="315" t="s">
        <v>565</v>
      </c>
      <c r="J130" s="315">
        <v>15</v>
      </c>
      <c r="K130" s="337"/>
    </row>
    <row r="131" s="1" customFormat="1" ht="15" customHeight="1">
      <c r="B131" s="334"/>
      <c r="C131" s="315" t="s">
        <v>578</v>
      </c>
      <c r="D131" s="315"/>
      <c r="E131" s="315"/>
      <c r="F131" s="316" t="s">
        <v>569</v>
      </c>
      <c r="G131" s="315"/>
      <c r="H131" s="315" t="s">
        <v>579</v>
      </c>
      <c r="I131" s="315" t="s">
        <v>565</v>
      </c>
      <c r="J131" s="315">
        <v>20</v>
      </c>
      <c r="K131" s="337"/>
    </row>
    <row r="132" s="1" customFormat="1" ht="15" customHeight="1">
      <c r="B132" s="334"/>
      <c r="C132" s="315" t="s">
        <v>580</v>
      </c>
      <c r="D132" s="315"/>
      <c r="E132" s="315"/>
      <c r="F132" s="316" t="s">
        <v>569</v>
      </c>
      <c r="G132" s="315"/>
      <c r="H132" s="315" t="s">
        <v>581</v>
      </c>
      <c r="I132" s="315" t="s">
        <v>565</v>
      </c>
      <c r="J132" s="315">
        <v>20</v>
      </c>
      <c r="K132" s="337"/>
    </row>
    <row r="133" s="1" customFormat="1" ht="15" customHeight="1">
      <c r="B133" s="334"/>
      <c r="C133" s="289" t="s">
        <v>568</v>
      </c>
      <c r="D133" s="289"/>
      <c r="E133" s="289"/>
      <c r="F133" s="312" t="s">
        <v>569</v>
      </c>
      <c r="G133" s="289"/>
      <c r="H133" s="289" t="s">
        <v>603</v>
      </c>
      <c r="I133" s="289" t="s">
        <v>565</v>
      </c>
      <c r="J133" s="289">
        <v>50</v>
      </c>
      <c r="K133" s="337"/>
    </row>
    <row r="134" s="1" customFormat="1" ht="15" customHeight="1">
      <c r="B134" s="334"/>
      <c r="C134" s="289" t="s">
        <v>582</v>
      </c>
      <c r="D134" s="289"/>
      <c r="E134" s="289"/>
      <c r="F134" s="312" t="s">
        <v>569</v>
      </c>
      <c r="G134" s="289"/>
      <c r="H134" s="289" t="s">
        <v>603</v>
      </c>
      <c r="I134" s="289" t="s">
        <v>565</v>
      </c>
      <c r="J134" s="289">
        <v>50</v>
      </c>
      <c r="K134" s="337"/>
    </row>
    <row r="135" s="1" customFormat="1" ht="15" customHeight="1">
      <c r="B135" s="334"/>
      <c r="C135" s="289" t="s">
        <v>588</v>
      </c>
      <c r="D135" s="289"/>
      <c r="E135" s="289"/>
      <c r="F135" s="312" t="s">
        <v>569</v>
      </c>
      <c r="G135" s="289"/>
      <c r="H135" s="289" t="s">
        <v>603</v>
      </c>
      <c r="I135" s="289" t="s">
        <v>565</v>
      </c>
      <c r="J135" s="289">
        <v>50</v>
      </c>
      <c r="K135" s="337"/>
    </row>
    <row r="136" s="1" customFormat="1" ht="15" customHeight="1">
      <c r="B136" s="334"/>
      <c r="C136" s="289" t="s">
        <v>590</v>
      </c>
      <c r="D136" s="289"/>
      <c r="E136" s="289"/>
      <c r="F136" s="312" t="s">
        <v>569</v>
      </c>
      <c r="G136" s="289"/>
      <c r="H136" s="289" t="s">
        <v>603</v>
      </c>
      <c r="I136" s="289" t="s">
        <v>565</v>
      </c>
      <c r="J136" s="289">
        <v>50</v>
      </c>
      <c r="K136" s="337"/>
    </row>
    <row r="137" s="1" customFormat="1" ht="15" customHeight="1">
      <c r="B137" s="334"/>
      <c r="C137" s="289" t="s">
        <v>591</v>
      </c>
      <c r="D137" s="289"/>
      <c r="E137" s="289"/>
      <c r="F137" s="312" t="s">
        <v>569</v>
      </c>
      <c r="G137" s="289"/>
      <c r="H137" s="289" t="s">
        <v>616</v>
      </c>
      <c r="I137" s="289" t="s">
        <v>565</v>
      </c>
      <c r="J137" s="289">
        <v>255</v>
      </c>
      <c r="K137" s="337"/>
    </row>
    <row r="138" s="1" customFormat="1" ht="15" customHeight="1">
      <c r="B138" s="334"/>
      <c r="C138" s="289" t="s">
        <v>593</v>
      </c>
      <c r="D138" s="289"/>
      <c r="E138" s="289"/>
      <c r="F138" s="312" t="s">
        <v>563</v>
      </c>
      <c r="G138" s="289"/>
      <c r="H138" s="289" t="s">
        <v>617</v>
      </c>
      <c r="I138" s="289" t="s">
        <v>595</v>
      </c>
      <c r="J138" s="289"/>
      <c r="K138" s="337"/>
    </row>
    <row r="139" s="1" customFormat="1" ht="15" customHeight="1">
      <c r="B139" s="334"/>
      <c r="C139" s="289" t="s">
        <v>596</v>
      </c>
      <c r="D139" s="289"/>
      <c r="E139" s="289"/>
      <c r="F139" s="312" t="s">
        <v>563</v>
      </c>
      <c r="G139" s="289"/>
      <c r="H139" s="289" t="s">
        <v>618</v>
      </c>
      <c r="I139" s="289" t="s">
        <v>598</v>
      </c>
      <c r="J139" s="289"/>
      <c r="K139" s="337"/>
    </row>
    <row r="140" s="1" customFormat="1" ht="15" customHeight="1">
      <c r="B140" s="334"/>
      <c r="C140" s="289" t="s">
        <v>599</v>
      </c>
      <c r="D140" s="289"/>
      <c r="E140" s="289"/>
      <c r="F140" s="312" t="s">
        <v>563</v>
      </c>
      <c r="G140" s="289"/>
      <c r="H140" s="289" t="s">
        <v>599</v>
      </c>
      <c r="I140" s="289" t="s">
        <v>598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563</v>
      </c>
      <c r="G141" s="289"/>
      <c r="H141" s="289" t="s">
        <v>619</v>
      </c>
      <c r="I141" s="289" t="s">
        <v>598</v>
      </c>
      <c r="J141" s="289"/>
      <c r="K141" s="337"/>
    </row>
    <row r="142" s="1" customFormat="1" ht="15" customHeight="1">
      <c r="B142" s="334"/>
      <c r="C142" s="289" t="s">
        <v>620</v>
      </c>
      <c r="D142" s="289"/>
      <c r="E142" s="289"/>
      <c r="F142" s="312" t="s">
        <v>563</v>
      </c>
      <c r="G142" s="289"/>
      <c r="H142" s="289" t="s">
        <v>621</v>
      </c>
      <c r="I142" s="289" t="s">
        <v>598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622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557</v>
      </c>
      <c r="D148" s="304"/>
      <c r="E148" s="304"/>
      <c r="F148" s="304" t="s">
        <v>558</v>
      </c>
      <c r="G148" s="305"/>
      <c r="H148" s="304" t="s">
        <v>55</v>
      </c>
      <c r="I148" s="304" t="s">
        <v>58</v>
      </c>
      <c r="J148" s="304" t="s">
        <v>559</v>
      </c>
      <c r="K148" s="303"/>
    </row>
    <row r="149" s="1" customFormat="1" ht="17.25" customHeight="1">
      <c r="B149" s="301"/>
      <c r="C149" s="306" t="s">
        <v>560</v>
      </c>
      <c r="D149" s="306"/>
      <c r="E149" s="306"/>
      <c r="F149" s="307" t="s">
        <v>561</v>
      </c>
      <c r="G149" s="308"/>
      <c r="H149" s="306"/>
      <c r="I149" s="306"/>
      <c r="J149" s="306" t="s">
        <v>562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566</v>
      </c>
      <c r="D151" s="289"/>
      <c r="E151" s="289"/>
      <c r="F151" s="342" t="s">
        <v>563</v>
      </c>
      <c r="G151" s="289"/>
      <c r="H151" s="341" t="s">
        <v>603</v>
      </c>
      <c r="I151" s="341" t="s">
        <v>565</v>
      </c>
      <c r="J151" s="341">
        <v>120</v>
      </c>
      <c r="K151" s="337"/>
    </row>
    <row r="152" s="1" customFormat="1" ht="15" customHeight="1">
      <c r="B152" s="314"/>
      <c r="C152" s="341" t="s">
        <v>612</v>
      </c>
      <c r="D152" s="289"/>
      <c r="E152" s="289"/>
      <c r="F152" s="342" t="s">
        <v>563</v>
      </c>
      <c r="G152" s="289"/>
      <c r="H152" s="341" t="s">
        <v>623</v>
      </c>
      <c r="I152" s="341" t="s">
        <v>565</v>
      </c>
      <c r="J152" s="341" t="s">
        <v>614</v>
      </c>
      <c r="K152" s="337"/>
    </row>
    <row r="153" s="1" customFormat="1" ht="15" customHeight="1">
      <c r="B153" s="314"/>
      <c r="C153" s="341" t="s">
        <v>511</v>
      </c>
      <c r="D153" s="289"/>
      <c r="E153" s="289"/>
      <c r="F153" s="342" t="s">
        <v>563</v>
      </c>
      <c r="G153" s="289"/>
      <c r="H153" s="341" t="s">
        <v>624</v>
      </c>
      <c r="I153" s="341" t="s">
        <v>565</v>
      </c>
      <c r="J153" s="341" t="s">
        <v>614</v>
      </c>
      <c r="K153" s="337"/>
    </row>
    <row r="154" s="1" customFormat="1" ht="15" customHeight="1">
      <c r="B154" s="314"/>
      <c r="C154" s="341" t="s">
        <v>568</v>
      </c>
      <c r="D154" s="289"/>
      <c r="E154" s="289"/>
      <c r="F154" s="342" t="s">
        <v>569</v>
      </c>
      <c r="G154" s="289"/>
      <c r="H154" s="341" t="s">
        <v>603</v>
      </c>
      <c r="I154" s="341" t="s">
        <v>565</v>
      </c>
      <c r="J154" s="341">
        <v>50</v>
      </c>
      <c r="K154" s="337"/>
    </row>
    <row r="155" s="1" customFormat="1" ht="15" customHeight="1">
      <c r="B155" s="314"/>
      <c r="C155" s="341" t="s">
        <v>571</v>
      </c>
      <c r="D155" s="289"/>
      <c r="E155" s="289"/>
      <c r="F155" s="342" t="s">
        <v>563</v>
      </c>
      <c r="G155" s="289"/>
      <c r="H155" s="341" t="s">
        <v>603</v>
      </c>
      <c r="I155" s="341" t="s">
        <v>573</v>
      </c>
      <c r="J155" s="341"/>
      <c r="K155" s="337"/>
    </row>
    <row r="156" s="1" customFormat="1" ht="15" customHeight="1">
      <c r="B156" s="314"/>
      <c r="C156" s="341" t="s">
        <v>582</v>
      </c>
      <c r="D156" s="289"/>
      <c r="E156" s="289"/>
      <c r="F156" s="342" t="s">
        <v>569</v>
      </c>
      <c r="G156" s="289"/>
      <c r="H156" s="341" t="s">
        <v>603</v>
      </c>
      <c r="I156" s="341" t="s">
        <v>565</v>
      </c>
      <c r="J156" s="341">
        <v>50</v>
      </c>
      <c r="K156" s="337"/>
    </row>
    <row r="157" s="1" customFormat="1" ht="15" customHeight="1">
      <c r="B157" s="314"/>
      <c r="C157" s="341" t="s">
        <v>590</v>
      </c>
      <c r="D157" s="289"/>
      <c r="E157" s="289"/>
      <c r="F157" s="342" t="s">
        <v>569</v>
      </c>
      <c r="G157" s="289"/>
      <c r="H157" s="341" t="s">
        <v>603</v>
      </c>
      <c r="I157" s="341" t="s">
        <v>565</v>
      </c>
      <c r="J157" s="341">
        <v>50</v>
      </c>
      <c r="K157" s="337"/>
    </row>
    <row r="158" s="1" customFormat="1" ht="15" customHeight="1">
      <c r="B158" s="314"/>
      <c r="C158" s="341" t="s">
        <v>588</v>
      </c>
      <c r="D158" s="289"/>
      <c r="E158" s="289"/>
      <c r="F158" s="342" t="s">
        <v>569</v>
      </c>
      <c r="G158" s="289"/>
      <c r="H158" s="341" t="s">
        <v>603</v>
      </c>
      <c r="I158" s="341" t="s">
        <v>565</v>
      </c>
      <c r="J158" s="341">
        <v>50</v>
      </c>
      <c r="K158" s="337"/>
    </row>
    <row r="159" s="1" customFormat="1" ht="15" customHeight="1">
      <c r="B159" s="314"/>
      <c r="C159" s="341" t="s">
        <v>91</v>
      </c>
      <c r="D159" s="289"/>
      <c r="E159" s="289"/>
      <c r="F159" s="342" t="s">
        <v>563</v>
      </c>
      <c r="G159" s="289"/>
      <c r="H159" s="341" t="s">
        <v>625</v>
      </c>
      <c r="I159" s="341" t="s">
        <v>565</v>
      </c>
      <c r="J159" s="341" t="s">
        <v>626</v>
      </c>
      <c r="K159" s="337"/>
    </row>
    <row r="160" s="1" customFormat="1" ht="15" customHeight="1">
      <c r="B160" s="314"/>
      <c r="C160" s="341" t="s">
        <v>627</v>
      </c>
      <c r="D160" s="289"/>
      <c r="E160" s="289"/>
      <c r="F160" s="342" t="s">
        <v>563</v>
      </c>
      <c r="G160" s="289"/>
      <c r="H160" s="341" t="s">
        <v>628</v>
      </c>
      <c r="I160" s="341" t="s">
        <v>598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629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557</v>
      </c>
      <c r="D166" s="304"/>
      <c r="E166" s="304"/>
      <c r="F166" s="304" t="s">
        <v>558</v>
      </c>
      <c r="G166" s="346"/>
      <c r="H166" s="347" t="s">
        <v>55</v>
      </c>
      <c r="I166" s="347" t="s">
        <v>58</v>
      </c>
      <c r="J166" s="304" t="s">
        <v>559</v>
      </c>
      <c r="K166" s="281"/>
    </row>
    <row r="167" s="1" customFormat="1" ht="17.25" customHeight="1">
      <c r="B167" s="282"/>
      <c r="C167" s="306" t="s">
        <v>560</v>
      </c>
      <c r="D167" s="306"/>
      <c r="E167" s="306"/>
      <c r="F167" s="307" t="s">
        <v>561</v>
      </c>
      <c r="G167" s="348"/>
      <c r="H167" s="349"/>
      <c r="I167" s="349"/>
      <c r="J167" s="306" t="s">
        <v>562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566</v>
      </c>
      <c r="D169" s="289"/>
      <c r="E169" s="289"/>
      <c r="F169" s="312" t="s">
        <v>563</v>
      </c>
      <c r="G169" s="289"/>
      <c r="H169" s="289" t="s">
        <v>603</v>
      </c>
      <c r="I169" s="289" t="s">
        <v>565</v>
      </c>
      <c r="J169" s="289">
        <v>120</v>
      </c>
      <c r="K169" s="337"/>
    </row>
    <row r="170" s="1" customFormat="1" ht="15" customHeight="1">
      <c r="B170" s="314"/>
      <c r="C170" s="289" t="s">
        <v>612</v>
      </c>
      <c r="D170" s="289"/>
      <c r="E170" s="289"/>
      <c r="F170" s="312" t="s">
        <v>563</v>
      </c>
      <c r="G170" s="289"/>
      <c r="H170" s="289" t="s">
        <v>613</v>
      </c>
      <c r="I170" s="289" t="s">
        <v>565</v>
      </c>
      <c r="J170" s="289" t="s">
        <v>614</v>
      </c>
      <c r="K170" s="337"/>
    </row>
    <row r="171" s="1" customFormat="1" ht="15" customHeight="1">
      <c r="B171" s="314"/>
      <c r="C171" s="289" t="s">
        <v>511</v>
      </c>
      <c r="D171" s="289"/>
      <c r="E171" s="289"/>
      <c r="F171" s="312" t="s">
        <v>563</v>
      </c>
      <c r="G171" s="289"/>
      <c r="H171" s="289" t="s">
        <v>630</v>
      </c>
      <c r="I171" s="289" t="s">
        <v>565</v>
      </c>
      <c r="J171" s="289" t="s">
        <v>614</v>
      </c>
      <c r="K171" s="337"/>
    </row>
    <row r="172" s="1" customFormat="1" ht="15" customHeight="1">
      <c r="B172" s="314"/>
      <c r="C172" s="289" t="s">
        <v>568</v>
      </c>
      <c r="D172" s="289"/>
      <c r="E172" s="289"/>
      <c r="F172" s="312" t="s">
        <v>569</v>
      </c>
      <c r="G172" s="289"/>
      <c r="H172" s="289" t="s">
        <v>630</v>
      </c>
      <c r="I172" s="289" t="s">
        <v>565</v>
      </c>
      <c r="J172" s="289">
        <v>50</v>
      </c>
      <c r="K172" s="337"/>
    </row>
    <row r="173" s="1" customFormat="1" ht="15" customHeight="1">
      <c r="B173" s="314"/>
      <c r="C173" s="289" t="s">
        <v>571</v>
      </c>
      <c r="D173" s="289"/>
      <c r="E173" s="289"/>
      <c r="F173" s="312" t="s">
        <v>563</v>
      </c>
      <c r="G173" s="289"/>
      <c r="H173" s="289" t="s">
        <v>630</v>
      </c>
      <c r="I173" s="289" t="s">
        <v>573</v>
      </c>
      <c r="J173" s="289"/>
      <c r="K173" s="337"/>
    </row>
    <row r="174" s="1" customFormat="1" ht="15" customHeight="1">
      <c r="B174" s="314"/>
      <c r="C174" s="289" t="s">
        <v>582</v>
      </c>
      <c r="D174" s="289"/>
      <c r="E174" s="289"/>
      <c r="F174" s="312" t="s">
        <v>569</v>
      </c>
      <c r="G174" s="289"/>
      <c r="H174" s="289" t="s">
        <v>630</v>
      </c>
      <c r="I174" s="289" t="s">
        <v>565</v>
      </c>
      <c r="J174" s="289">
        <v>50</v>
      </c>
      <c r="K174" s="337"/>
    </row>
    <row r="175" s="1" customFormat="1" ht="15" customHeight="1">
      <c r="B175" s="314"/>
      <c r="C175" s="289" t="s">
        <v>590</v>
      </c>
      <c r="D175" s="289"/>
      <c r="E175" s="289"/>
      <c r="F175" s="312" t="s">
        <v>569</v>
      </c>
      <c r="G175" s="289"/>
      <c r="H175" s="289" t="s">
        <v>630</v>
      </c>
      <c r="I175" s="289" t="s">
        <v>565</v>
      </c>
      <c r="J175" s="289">
        <v>50</v>
      </c>
      <c r="K175" s="337"/>
    </row>
    <row r="176" s="1" customFormat="1" ht="15" customHeight="1">
      <c r="B176" s="314"/>
      <c r="C176" s="289" t="s">
        <v>588</v>
      </c>
      <c r="D176" s="289"/>
      <c r="E176" s="289"/>
      <c r="F176" s="312" t="s">
        <v>569</v>
      </c>
      <c r="G176" s="289"/>
      <c r="H176" s="289" t="s">
        <v>630</v>
      </c>
      <c r="I176" s="289" t="s">
        <v>565</v>
      </c>
      <c r="J176" s="289">
        <v>50</v>
      </c>
      <c r="K176" s="337"/>
    </row>
    <row r="177" s="1" customFormat="1" ht="15" customHeight="1">
      <c r="B177" s="314"/>
      <c r="C177" s="289" t="s">
        <v>107</v>
      </c>
      <c r="D177" s="289"/>
      <c r="E177" s="289"/>
      <c r="F177" s="312" t="s">
        <v>563</v>
      </c>
      <c r="G177" s="289"/>
      <c r="H177" s="289" t="s">
        <v>631</v>
      </c>
      <c r="I177" s="289" t="s">
        <v>632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563</v>
      </c>
      <c r="G178" s="289"/>
      <c r="H178" s="289" t="s">
        <v>633</v>
      </c>
      <c r="I178" s="289" t="s">
        <v>634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563</v>
      </c>
      <c r="G179" s="289"/>
      <c r="H179" s="289" t="s">
        <v>635</v>
      </c>
      <c r="I179" s="289" t="s">
        <v>565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563</v>
      </c>
      <c r="G180" s="289"/>
      <c r="H180" s="289" t="s">
        <v>636</v>
      </c>
      <c r="I180" s="289" t="s">
        <v>565</v>
      </c>
      <c r="J180" s="289">
        <v>255</v>
      </c>
      <c r="K180" s="337"/>
    </row>
    <row r="181" s="1" customFormat="1" ht="15" customHeight="1">
      <c r="B181" s="314"/>
      <c r="C181" s="289" t="s">
        <v>108</v>
      </c>
      <c r="D181" s="289"/>
      <c r="E181" s="289"/>
      <c r="F181" s="312" t="s">
        <v>563</v>
      </c>
      <c r="G181" s="289"/>
      <c r="H181" s="289" t="s">
        <v>527</v>
      </c>
      <c r="I181" s="289" t="s">
        <v>565</v>
      </c>
      <c r="J181" s="289">
        <v>10</v>
      </c>
      <c r="K181" s="337"/>
    </row>
    <row r="182" s="1" customFormat="1" ht="15" customHeight="1">
      <c r="B182" s="314"/>
      <c r="C182" s="289" t="s">
        <v>109</v>
      </c>
      <c r="D182" s="289"/>
      <c r="E182" s="289"/>
      <c r="F182" s="312" t="s">
        <v>563</v>
      </c>
      <c r="G182" s="289"/>
      <c r="H182" s="289" t="s">
        <v>637</v>
      </c>
      <c r="I182" s="289" t="s">
        <v>598</v>
      </c>
      <c r="J182" s="289"/>
      <c r="K182" s="337"/>
    </row>
    <row r="183" s="1" customFormat="1" ht="15" customHeight="1">
      <c r="B183" s="314"/>
      <c r="C183" s="289" t="s">
        <v>638</v>
      </c>
      <c r="D183" s="289"/>
      <c r="E183" s="289"/>
      <c r="F183" s="312" t="s">
        <v>563</v>
      </c>
      <c r="G183" s="289"/>
      <c r="H183" s="289" t="s">
        <v>639</v>
      </c>
      <c r="I183" s="289" t="s">
        <v>598</v>
      </c>
      <c r="J183" s="289"/>
      <c r="K183" s="337"/>
    </row>
    <row r="184" s="1" customFormat="1" ht="15" customHeight="1">
      <c r="B184" s="314"/>
      <c r="C184" s="289" t="s">
        <v>627</v>
      </c>
      <c r="D184" s="289"/>
      <c r="E184" s="289"/>
      <c r="F184" s="312" t="s">
        <v>563</v>
      </c>
      <c r="G184" s="289"/>
      <c r="H184" s="289" t="s">
        <v>640</v>
      </c>
      <c r="I184" s="289" t="s">
        <v>598</v>
      </c>
      <c r="J184" s="289"/>
      <c r="K184" s="337"/>
    </row>
    <row r="185" s="1" customFormat="1" ht="15" customHeight="1">
      <c r="B185" s="314"/>
      <c r="C185" s="289" t="s">
        <v>111</v>
      </c>
      <c r="D185" s="289"/>
      <c r="E185" s="289"/>
      <c r="F185" s="312" t="s">
        <v>569</v>
      </c>
      <c r="G185" s="289"/>
      <c r="H185" s="289" t="s">
        <v>641</v>
      </c>
      <c r="I185" s="289" t="s">
        <v>565</v>
      </c>
      <c r="J185" s="289">
        <v>50</v>
      </c>
      <c r="K185" s="337"/>
    </row>
    <row r="186" s="1" customFormat="1" ht="15" customHeight="1">
      <c r="B186" s="314"/>
      <c r="C186" s="289" t="s">
        <v>642</v>
      </c>
      <c r="D186" s="289"/>
      <c r="E186" s="289"/>
      <c r="F186" s="312" t="s">
        <v>569</v>
      </c>
      <c r="G186" s="289"/>
      <c r="H186" s="289" t="s">
        <v>643</v>
      </c>
      <c r="I186" s="289" t="s">
        <v>644</v>
      </c>
      <c r="J186" s="289"/>
      <c r="K186" s="337"/>
    </row>
    <row r="187" s="1" customFormat="1" ht="15" customHeight="1">
      <c r="B187" s="314"/>
      <c r="C187" s="289" t="s">
        <v>645</v>
      </c>
      <c r="D187" s="289"/>
      <c r="E187" s="289"/>
      <c r="F187" s="312" t="s">
        <v>569</v>
      </c>
      <c r="G187" s="289"/>
      <c r="H187" s="289" t="s">
        <v>646</v>
      </c>
      <c r="I187" s="289" t="s">
        <v>644</v>
      </c>
      <c r="J187" s="289"/>
      <c r="K187" s="337"/>
    </row>
    <row r="188" s="1" customFormat="1" ht="15" customHeight="1">
      <c r="B188" s="314"/>
      <c r="C188" s="289" t="s">
        <v>647</v>
      </c>
      <c r="D188" s="289"/>
      <c r="E188" s="289"/>
      <c r="F188" s="312" t="s">
        <v>569</v>
      </c>
      <c r="G188" s="289"/>
      <c r="H188" s="289" t="s">
        <v>648</v>
      </c>
      <c r="I188" s="289" t="s">
        <v>644</v>
      </c>
      <c r="J188" s="289"/>
      <c r="K188" s="337"/>
    </row>
    <row r="189" s="1" customFormat="1" ht="15" customHeight="1">
      <c r="B189" s="314"/>
      <c r="C189" s="350" t="s">
        <v>649</v>
      </c>
      <c r="D189" s="289"/>
      <c r="E189" s="289"/>
      <c r="F189" s="312" t="s">
        <v>569</v>
      </c>
      <c r="G189" s="289"/>
      <c r="H189" s="289" t="s">
        <v>650</v>
      </c>
      <c r="I189" s="289" t="s">
        <v>651</v>
      </c>
      <c r="J189" s="351" t="s">
        <v>652</v>
      </c>
      <c r="K189" s="337"/>
    </row>
    <row r="190" s="17" customFormat="1" ht="15" customHeight="1">
      <c r="B190" s="352"/>
      <c r="C190" s="353" t="s">
        <v>653</v>
      </c>
      <c r="D190" s="354"/>
      <c r="E190" s="354"/>
      <c r="F190" s="355" t="s">
        <v>569</v>
      </c>
      <c r="G190" s="354"/>
      <c r="H190" s="354" t="s">
        <v>654</v>
      </c>
      <c r="I190" s="354" t="s">
        <v>651</v>
      </c>
      <c r="J190" s="356" t="s">
        <v>652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563</v>
      </c>
      <c r="G191" s="289"/>
      <c r="H191" s="286" t="s">
        <v>655</v>
      </c>
      <c r="I191" s="289" t="s">
        <v>656</v>
      </c>
      <c r="J191" s="289"/>
      <c r="K191" s="337"/>
    </row>
    <row r="192" s="1" customFormat="1" ht="15" customHeight="1">
      <c r="B192" s="314"/>
      <c r="C192" s="350" t="s">
        <v>657</v>
      </c>
      <c r="D192" s="289"/>
      <c r="E192" s="289"/>
      <c r="F192" s="312" t="s">
        <v>563</v>
      </c>
      <c r="G192" s="289"/>
      <c r="H192" s="289" t="s">
        <v>658</v>
      </c>
      <c r="I192" s="289" t="s">
        <v>598</v>
      </c>
      <c r="J192" s="289"/>
      <c r="K192" s="337"/>
    </row>
    <row r="193" s="1" customFormat="1" ht="15" customHeight="1">
      <c r="B193" s="314"/>
      <c r="C193" s="350" t="s">
        <v>659</v>
      </c>
      <c r="D193" s="289"/>
      <c r="E193" s="289"/>
      <c r="F193" s="312" t="s">
        <v>563</v>
      </c>
      <c r="G193" s="289"/>
      <c r="H193" s="289" t="s">
        <v>660</v>
      </c>
      <c r="I193" s="289" t="s">
        <v>598</v>
      </c>
      <c r="J193" s="289"/>
      <c r="K193" s="337"/>
    </row>
    <row r="194" s="1" customFormat="1" ht="15" customHeight="1">
      <c r="B194" s="314"/>
      <c r="C194" s="350" t="s">
        <v>661</v>
      </c>
      <c r="D194" s="289"/>
      <c r="E194" s="289"/>
      <c r="F194" s="312" t="s">
        <v>569</v>
      </c>
      <c r="G194" s="289"/>
      <c r="H194" s="289" t="s">
        <v>662</v>
      </c>
      <c r="I194" s="289" t="s">
        <v>598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663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664</v>
      </c>
      <c r="D201" s="359"/>
      <c r="E201" s="359"/>
      <c r="F201" s="359" t="s">
        <v>665</v>
      </c>
      <c r="G201" s="360"/>
      <c r="H201" s="359" t="s">
        <v>666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656</v>
      </c>
      <c r="D203" s="289"/>
      <c r="E203" s="289"/>
      <c r="F203" s="312" t="s">
        <v>44</v>
      </c>
      <c r="G203" s="289"/>
      <c r="H203" s="289" t="s">
        <v>667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668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669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670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671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610</v>
      </c>
      <c r="D209" s="289"/>
      <c r="E209" s="289"/>
      <c r="F209" s="312" t="s">
        <v>504</v>
      </c>
      <c r="G209" s="289"/>
      <c r="H209" s="289" t="s">
        <v>672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507</v>
      </c>
      <c r="G210" s="289"/>
      <c r="H210" s="289" t="s">
        <v>508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673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84</v>
      </c>
      <c r="G212" s="350"/>
      <c r="H212" s="341" t="s">
        <v>85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509</v>
      </c>
      <c r="G213" s="350"/>
      <c r="H213" s="341" t="s">
        <v>484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634</v>
      </c>
      <c r="D215" s="289"/>
      <c r="E215" s="289"/>
      <c r="F215" s="312">
        <v>1</v>
      </c>
      <c r="G215" s="350"/>
      <c r="H215" s="341" t="s">
        <v>674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675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676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677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2024-07-30T06:07:31Z</dcterms:created>
  <dcterms:modified xsi:type="dcterms:W3CDTF">2024-07-30T06:07:33Z</dcterms:modified>
</cp:coreProperties>
</file>